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465" yWindow="-90" windowWidth="15480" windowHeight="8250" tabRatio="945" activeTab="4"/>
  </bookViews>
  <sheets>
    <sheet name="BP " sheetId="74" r:id="rId1"/>
    <sheet name="KP" sheetId="87" state="hidden" r:id="rId2"/>
    <sheet name="PFO" sheetId="76" state="hidden" r:id="rId3"/>
    <sheet name="Prijmy SUM" sheetId="85" state="hidden" r:id="rId4"/>
    <sheet name="P1" sheetId="5" r:id="rId5"/>
    <sheet name="P2" sheetId="9" r:id="rId6"/>
    <sheet name="P3" sheetId="8" r:id="rId7"/>
    <sheet name="P4" sheetId="13" r:id="rId8"/>
    <sheet name="P5" sheetId="12" r:id="rId9"/>
    <sheet name="P6" sheetId="44" r:id="rId10"/>
    <sheet name="P8" sheetId="4" r:id="rId11"/>
    <sheet name="P9" sheetId="24" r:id="rId12"/>
    <sheet name="P10" sheetId="23" r:id="rId13"/>
    <sheet name="P12" sheetId="42" r:id="rId14"/>
    <sheet name="VFO " sheetId="90" r:id="rId15"/>
    <sheet name="KV" sheetId="88" r:id="rId16"/>
    <sheet name="SUM " sheetId="89" r:id="rId17"/>
    <sheet name="KV1" sheetId="91" r:id="rId18"/>
    <sheet name="Hárok2" sheetId="92" state="hidden" r:id="rId19"/>
    <sheet name="Hárok1" sheetId="93" state="hidden" r:id="rId20"/>
  </sheets>
  <definedNames>
    <definedName name="_xlnm.Print_Area" localSheetId="0">'BP '!$B$1:$H$63</definedName>
    <definedName name="_xlnm.Print_Area" localSheetId="15">KV!$B$7:$N$16</definedName>
    <definedName name="_xlnm.Print_Area" localSheetId="4">'P1'!$A$1:$L$42</definedName>
    <definedName name="_xlnm.Print_Area" localSheetId="12">'P10'!$A$2:$H$27</definedName>
    <definedName name="_xlnm.Print_Area" localSheetId="13">'P12'!$A$2:$H$40</definedName>
    <definedName name="_xlnm.Print_Area" localSheetId="6">'P3'!$A$2:$G$20</definedName>
    <definedName name="_xlnm.Print_Area" localSheetId="7">'P4'!$A$2:$H$16</definedName>
    <definedName name="_xlnm.Print_Area" localSheetId="8">'P5'!$A$2:$H$15</definedName>
    <definedName name="_xlnm.Print_Area" localSheetId="9">'P6'!$A$2:$N$14</definedName>
    <definedName name="_xlnm.Print_Area" localSheetId="10">'P8'!$A$3:$G$16</definedName>
    <definedName name="_xlnm.Print_Area" localSheetId="11">'P9'!$A$2:$J$12</definedName>
    <definedName name="_xlnm.Print_Area" localSheetId="16">'SUM '!$B$2:$E$50</definedName>
  </definedNames>
  <calcPr calcId="125725"/>
</workbook>
</file>

<file path=xl/calcChain.xml><?xml version="1.0" encoding="utf-8"?>
<calcChain xmlns="http://schemas.openxmlformats.org/spreadsheetml/2006/main">
  <c r="E22" i="89"/>
  <c r="H16" i="23"/>
  <c r="H15"/>
  <c r="H30" i="74"/>
  <c r="L11" i="5"/>
  <c r="H11" i="42"/>
  <c r="H37"/>
  <c r="H39"/>
  <c r="H11" i="23"/>
  <c r="H10" s="1"/>
  <c r="G12" i="4"/>
  <c r="G11" s="1"/>
  <c r="G15"/>
  <c r="G14" s="1"/>
  <c r="N11" i="44"/>
  <c r="N10" s="1"/>
  <c r="N9" s="1"/>
  <c r="H11" i="12"/>
  <c r="H10" s="1"/>
  <c r="H9" s="1"/>
  <c r="H11" i="13"/>
  <c r="H10" s="1"/>
  <c r="G11" i="8"/>
  <c r="G10" s="1"/>
  <c r="G16"/>
  <c r="G15" s="1"/>
  <c r="G17" i="9"/>
  <c r="G15"/>
  <c r="G14" s="1"/>
  <c r="G9" s="1"/>
  <c r="L10" i="5"/>
  <c r="L27"/>
  <c r="L26" s="1"/>
  <c r="H9" i="74"/>
  <c r="H11"/>
  <c r="H7" s="1"/>
  <c r="H16"/>
  <c r="H24"/>
  <c r="H44"/>
  <c r="H49"/>
  <c r="H52"/>
  <c r="H48" s="1"/>
  <c r="G9"/>
  <c r="G16"/>
  <c r="G30"/>
  <c r="G52"/>
  <c r="L9" i="5" l="1"/>
  <c r="H22" i="74"/>
  <c r="H63" s="1"/>
  <c r="H10" i="42"/>
  <c r="H9" s="1"/>
  <c r="H9" i="23"/>
  <c r="G10" i="4"/>
  <c r="G9" i="8"/>
  <c r="H8" i="91"/>
  <c r="J15" i="88"/>
  <c r="J14" s="1"/>
  <c r="J13" s="1"/>
  <c r="J12" s="1"/>
  <c r="M15"/>
  <c r="M14" s="1"/>
  <c r="M13" s="1"/>
  <c r="M12" s="1"/>
  <c r="L15"/>
  <c r="K15"/>
  <c r="K14" s="1"/>
  <c r="K13" s="1"/>
  <c r="K12" s="1"/>
  <c r="I15"/>
  <c r="I14" s="1"/>
  <c r="I13" s="1"/>
  <c r="I12" s="1"/>
  <c r="H15"/>
  <c r="H14" s="1"/>
  <c r="H13" s="1"/>
  <c r="H12" s="1"/>
  <c r="L14"/>
  <c r="L13" s="1"/>
  <c r="L12" s="1"/>
  <c r="G39" i="42"/>
  <c r="G37"/>
  <c r="G16" i="23"/>
  <c r="G15" s="1"/>
  <c r="G11"/>
  <c r="G10" s="1"/>
  <c r="F15" i="4"/>
  <c r="F14" s="1"/>
  <c r="F12"/>
  <c r="F11" s="1"/>
  <c r="M11" i="44"/>
  <c r="M10" s="1"/>
  <c r="G11" i="12"/>
  <c r="G10" s="1"/>
  <c r="G9" s="1"/>
  <c r="G11" i="13"/>
  <c r="G10" s="1"/>
  <c r="G9" s="1"/>
  <c r="F16" i="8"/>
  <c r="F15" s="1"/>
  <c r="F11"/>
  <c r="F10" s="1"/>
  <c r="F17" i="9"/>
  <c r="F15"/>
  <c r="F14" s="1"/>
  <c r="K27" i="5"/>
  <c r="K26" s="1"/>
  <c r="K11"/>
  <c r="K10" s="1"/>
  <c r="G49" i="74"/>
  <c r="G44"/>
  <c r="G41"/>
  <c r="G24"/>
  <c r="G11"/>
  <c r="G7" s="1"/>
  <c r="H11" i="91"/>
  <c r="H10" s="1"/>
  <c r="I12"/>
  <c r="I11"/>
  <c r="I10"/>
  <c r="I8"/>
  <c r="H17" i="87"/>
  <c r="H13"/>
  <c r="F9" i="23"/>
  <c r="F11"/>
  <c r="F16"/>
  <c r="F15" s="1"/>
  <c r="A10" i="12"/>
  <c r="A11" s="1"/>
  <c r="A12" s="1"/>
  <c r="A13" s="1"/>
  <c r="A14" s="1"/>
  <c r="A15" s="1"/>
  <c r="B13" i="87"/>
  <c r="B14" s="1"/>
  <c r="B16"/>
  <c r="B17"/>
  <c r="B10"/>
  <c r="B11" s="1"/>
  <c r="A10" i="42"/>
  <c r="A11" s="1"/>
  <c r="A12" s="1"/>
  <c r="A13" s="1"/>
  <c r="A14" s="1"/>
  <c r="A15" s="1"/>
  <c r="A17" s="1"/>
  <c r="A18" s="1"/>
  <c r="A19" s="1"/>
  <c r="A20" s="1"/>
  <c r="A21" s="1"/>
  <c r="A22" s="1"/>
  <c r="A23" s="1"/>
  <c r="A24" s="1"/>
  <c r="A25" s="1"/>
  <c r="A26" s="1"/>
  <c r="A27" s="1"/>
  <c r="A29" s="1"/>
  <c r="A30" s="1"/>
  <c r="A31" s="1"/>
  <c r="A32" s="1"/>
  <c r="A34" s="1"/>
  <c r="A35" s="1"/>
  <c r="A37" s="1"/>
  <c r="A38" s="1"/>
  <c r="A39" s="1"/>
  <c r="A40" s="1"/>
  <c r="A10" i="44"/>
  <c r="A11" s="1"/>
  <c r="A12" s="1"/>
  <c r="A12" i="4"/>
  <c r="A11" i="24"/>
  <c r="A12" s="1"/>
  <c r="M9" i="44" l="1"/>
  <c r="F9" i="9"/>
  <c r="G48" i="74"/>
  <c r="F10" i="4"/>
  <c r="F9" i="8"/>
  <c r="K9" i="5"/>
  <c r="G22" i="74"/>
  <c r="G9" i="23"/>
  <c r="G63" i="74" l="1"/>
  <c r="G28" i="42"/>
  <c r="G11" l="1"/>
  <c r="G10" s="1"/>
  <c r="G9" s="1"/>
</calcChain>
</file>

<file path=xl/sharedStrings.xml><?xml version="1.0" encoding="utf-8"?>
<sst xmlns="http://schemas.openxmlformats.org/spreadsheetml/2006/main" count="537" uniqueCount="367">
  <si>
    <t>08.2.0.9.</t>
  </si>
  <si>
    <t>Ostatné kultúrne služby</t>
  </si>
  <si>
    <t>Verejná zeleň</t>
  </si>
  <si>
    <t>Podporná činnosť - správa obce</t>
  </si>
  <si>
    <t>Rozvoj obcí</t>
  </si>
  <si>
    <t>01.7.0.</t>
  </si>
  <si>
    <t>Splácanie úrokov a platby súvisiace s úvermi</t>
  </si>
  <si>
    <t>Finančná a rozpočtová oblasť</t>
  </si>
  <si>
    <t>Transakcie verejného dlhu</t>
  </si>
  <si>
    <t>05.1.0.</t>
  </si>
  <si>
    <t>Nakladanie s odpadmi</t>
  </si>
  <si>
    <t xml:space="preserve">Rekreačné a šport.služby </t>
  </si>
  <si>
    <r>
      <t xml:space="preserve">Obce,   </t>
    </r>
    <r>
      <rPr>
        <sz val="9"/>
        <rFont val="Arial CE"/>
        <charset val="238"/>
      </rPr>
      <t>z toho:</t>
    </r>
  </si>
  <si>
    <t>01.1.2.</t>
  </si>
  <si>
    <t>Finančná a rozpočtová oblasť - audit</t>
  </si>
  <si>
    <t>Stravovanie</t>
  </si>
  <si>
    <t>Sociálny fond</t>
  </si>
  <si>
    <t>spolu</t>
  </si>
  <si>
    <t>Poplatky banke</t>
  </si>
  <si>
    <t>VÝDAVKY SPOLU (bežné + kapitálové):</t>
  </si>
  <si>
    <t>ukazovateľ</t>
  </si>
  <si>
    <t>1</t>
  </si>
  <si>
    <t>2</t>
  </si>
  <si>
    <t>3</t>
  </si>
  <si>
    <t>4</t>
  </si>
  <si>
    <t>5</t>
  </si>
  <si>
    <t>Obce</t>
  </si>
  <si>
    <t>funkčná</t>
  </si>
  <si>
    <t>ekonomická klasifikácia</t>
  </si>
  <si>
    <t>Kapitálové výdavky</t>
  </si>
  <si>
    <t>Bežné príjmy</t>
  </si>
  <si>
    <t>Rozpočet</t>
  </si>
  <si>
    <t>kategória</t>
  </si>
  <si>
    <t>položka</t>
  </si>
  <si>
    <t>podpo-</t>
  </si>
  <si>
    <t>ložka</t>
  </si>
  <si>
    <t>príjem</t>
  </si>
  <si>
    <t>100</t>
  </si>
  <si>
    <t>110</t>
  </si>
  <si>
    <t>111</t>
  </si>
  <si>
    <t>003</t>
  </si>
  <si>
    <t>120</t>
  </si>
  <si>
    <t>121</t>
  </si>
  <si>
    <t>001</t>
  </si>
  <si>
    <t>002</t>
  </si>
  <si>
    <t>130</t>
  </si>
  <si>
    <t>133</t>
  </si>
  <si>
    <t>013</t>
  </si>
  <si>
    <t>200</t>
  </si>
  <si>
    <t>NEDAŇOVÉ  PRÍJMY</t>
  </si>
  <si>
    <t>210</t>
  </si>
  <si>
    <t>212</t>
  </si>
  <si>
    <t>220</t>
  </si>
  <si>
    <t>221</t>
  </si>
  <si>
    <t>004</t>
  </si>
  <si>
    <t>223</t>
  </si>
  <si>
    <t>240</t>
  </si>
  <si>
    <t>242</t>
  </si>
  <si>
    <t>290</t>
  </si>
  <si>
    <t>292</t>
  </si>
  <si>
    <t>Členské príspevky</t>
  </si>
  <si>
    <t>Vývoz odpadu</t>
  </si>
  <si>
    <t>Elektrická energia</t>
  </si>
  <si>
    <t>300</t>
  </si>
  <si>
    <t>310</t>
  </si>
  <si>
    <t>312</t>
  </si>
  <si>
    <t>Kapitálové príjmy</t>
  </si>
  <si>
    <t>230</t>
  </si>
  <si>
    <t>KAPITÁLOVÉ PRÍJMY SPOLU:</t>
  </si>
  <si>
    <t>Bežný rozpočet, kapitálový rozpočet - sumarizácia</t>
  </si>
  <si>
    <t>Bežné príjmy spolu:</t>
  </si>
  <si>
    <t>Bežné výdavky spolu:</t>
  </si>
  <si>
    <r>
      <t xml:space="preserve">F I N A N Č N É   O P E R Á CI E </t>
    </r>
    <r>
      <rPr>
        <b/>
        <i/>
        <vertAlign val="superscript"/>
        <sz val="12"/>
        <rFont val="Arial CE"/>
        <charset val="238"/>
      </rPr>
      <t>*</t>
    </r>
  </si>
  <si>
    <t xml:space="preserve">Kapitálové výdavky spolu: </t>
  </si>
  <si>
    <t>Výdavky*</t>
  </si>
  <si>
    <t xml:space="preserve">* - V  zmysle  §   10  ods. 6   zákona   č. 583/2004  Z.z.  o   rozpočtových   pravidlách   územnej samosprávy </t>
  </si>
  <si>
    <t xml:space="preserve">     sú súčasťou rozpočtu obce  aj  finančné  operácie, ktorými sa vykonávajú prevody z peňažných fondov</t>
  </si>
  <si>
    <t xml:space="preserve">     obce a  realizujú  návratné  zdroje  financovania  a ich splácanie. Finančné operácie nie sú súčasťou príjmov</t>
  </si>
  <si>
    <t xml:space="preserve">    a výdavkov rozpočtu obce.</t>
  </si>
  <si>
    <t>Zmeny rozpočtu schválené na rokovaní MsZ 28.11.2002:</t>
  </si>
  <si>
    <t>Bežné príjmy - odvody MHT m.p.o.</t>
  </si>
  <si>
    <t>Bežné výdavky - FK Laugaricio Trenčín, a.s.- na prevádzku futbal.štadióna v roku 2003</t>
  </si>
  <si>
    <t>Bežné výdavky - podpora mládežníckeho futbalu v TN - o použití rozhodne MsZ</t>
  </si>
  <si>
    <t>Bežné výdavky - Zimný štadión - prevádzka v I.polroku 2003</t>
  </si>
  <si>
    <t>Bežné výdavky - MHT m.p.o. - príspevok</t>
  </si>
  <si>
    <t>Kapitálové výdavky-riadok73-Zariadenia soc.služieb-staroba-výpočtová technika</t>
  </si>
  <si>
    <t>Kapitálové výdavky - riadok29 - MK Niva - Opatová - projektová dokumentácia</t>
  </si>
  <si>
    <t>Správa a údržba pozemných komunikácií</t>
  </si>
  <si>
    <t>Kapitálové výdavky - riadok30 - Parkovisko Ul.1.mája - projektová dokumentácia</t>
  </si>
  <si>
    <t>Kapitálové výdavky - riadok38 - Zastávka MHD na Ul.Gen.Svobodu - realizácia akcie</t>
  </si>
  <si>
    <t>Prevody z mimorozpočtových fondov</t>
  </si>
  <si>
    <t xml:space="preserve">      - z rezervného fondu</t>
  </si>
  <si>
    <t xml:space="preserve">      - prevod HV za rok 2002</t>
  </si>
  <si>
    <t>Uznesenie:</t>
  </si>
  <si>
    <t>Mestské zastupiteľstvo v Trenčíne schvaľuje</t>
  </si>
  <si>
    <t>Rozpočet Mesta Trenčín na rok 2003</t>
  </si>
  <si>
    <r>
      <t>Použitie finančných prostriedkov vo výške 7 610 tis.Sk z vytvoreného rezervného fondu</t>
    </r>
    <r>
      <rPr>
        <sz val="10"/>
        <rFont val="Arial CE"/>
        <family val="2"/>
        <charset val="238"/>
      </rPr>
      <t xml:space="preserve"> v súlade </t>
    </r>
  </si>
  <si>
    <t xml:space="preserve">s § 30 zákona č.303/1995 Z.z. o rozpočtových pravidlách v znení neskorších predpisov </t>
  </si>
  <si>
    <t xml:space="preserve">na podporu mládežníckeho futbalu v Trenčíne,o použití rozhodne MsZ v Trenčíne a dotáciu FK Laugaricio Trenčín, a.s. </t>
  </si>
  <si>
    <t>na prevádzku futbalového štadióna v roku 2003 a zabezpečenie prevádzky zimného štadióna na I.polrok 2003</t>
  </si>
  <si>
    <t xml:space="preserve">   z toho:</t>
  </si>
  <si>
    <t xml:space="preserve">        Program 1:   Plánovanie, manažment a kontrola</t>
  </si>
  <si>
    <t>PROGRAM 1:     Plánovanie, manažment a kontrola</t>
  </si>
  <si>
    <t>klasifik.</t>
  </si>
  <si>
    <t>Akti-</t>
  </si>
  <si>
    <t>vita</t>
  </si>
  <si>
    <t>01.1.1.6.</t>
  </si>
  <si>
    <t>03.2.0.</t>
  </si>
  <si>
    <t>Ochrana pred požiarmi</t>
  </si>
  <si>
    <t>6</t>
  </si>
  <si>
    <t>7</t>
  </si>
  <si>
    <t>8</t>
  </si>
  <si>
    <t>08.1.0.</t>
  </si>
  <si>
    <t>06.4.0.</t>
  </si>
  <si>
    <t>Verejné osvetlenie</t>
  </si>
  <si>
    <t>PROGRAM 1:  PLÁNOVANIE, MANAŽMENT A KONTROLA</t>
  </si>
  <si>
    <t>Členstvo v samosprávnych org.a združeniach</t>
  </si>
  <si>
    <t>Audit  a  rating</t>
  </si>
  <si>
    <t>Miestny rozhlas</t>
  </si>
  <si>
    <t>Podpora kultúrnych stredísk</t>
  </si>
  <si>
    <t>Organizácia kultúrnych aktivít</t>
  </si>
  <si>
    <t>Dotácie na šport</t>
  </si>
  <si>
    <t>Mzdy, platy a ostatné osobné vyrovnania</t>
  </si>
  <si>
    <t>Poistné a príspevky do poisťovní</t>
  </si>
  <si>
    <t>06.2.0.</t>
  </si>
  <si>
    <t>08.4.0.</t>
  </si>
  <si>
    <t>04.5.1.</t>
  </si>
  <si>
    <t xml:space="preserve">Cestná doprava </t>
  </si>
  <si>
    <t>9</t>
  </si>
  <si>
    <t>10</t>
  </si>
  <si>
    <t>11</t>
  </si>
  <si>
    <t>12</t>
  </si>
  <si>
    <t>13</t>
  </si>
  <si>
    <t>14</t>
  </si>
  <si>
    <t>17</t>
  </si>
  <si>
    <t>Vzdelávanie zamestnancov mesta</t>
  </si>
  <si>
    <t>18</t>
  </si>
  <si>
    <t>Náboženské a iné spoločenské služby</t>
  </si>
  <si>
    <t>PROGRAM 2:  INTERNÉ  SLUŽBY  OBCE</t>
  </si>
  <si>
    <t>Školenia, kurzy a semináre</t>
  </si>
  <si>
    <t>Všeobecný materiál</t>
  </si>
  <si>
    <t>PROGRAM 3:  SLUŽBY  OBČANOM</t>
  </si>
  <si>
    <t>PROGRAM 5:  ODPADOVÉ  HOSPODÁRSTVO</t>
  </si>
  <si>
    <t>Uloženie odpadu</t>
  </si>
  <si>
    <t>PROGRAM 6: POZEMNÉ  KOMUNIKÁCIE</t>
  </si>
  <si>
    <t xml:space="preserve"> </t>
  </si>
  <si>
    <t>PROGRAM 8:  KULTÚRA</t>
  </si>
  <si>
    <t xml:space="preserve">Miestny kultúrny dom </t>
  </si>
  <si>
    <t>Výkon funkcie starostu</t>
  </si>
  <si>
    <t>1.</t>
  </si>
  <si>
    <t xml:space="preserve">Mzdy, platy a ostatné osobné vyrovnania </t>
  </si>
  <si>
    <t>Audítorská služba</t>
  </si>
  <si>
    <t>PROGRAM 3:     Služby občanom</t>
  </si>
  <si>
    <t>PROGRAM 2:     Interné služby obce</t>
  </si>
  <si>
    <t>PROGRAM 5:     Odpadové hospodárstvo</t>
  </si>
  <si>
    <t>Odvoz a uloženie odpadu</t>
  </si>
  <si>
    <t>PROGRAM 6:     Pozemné komunikácie</t>
  </si>
  <si>
    <t>PROGRAM 8 :     Kultúra</t>
  </si>
  <si>
    <t>PROGRAM 9 :     Šport</t>
  </si>
  <si>
    <t>Dotácia pre športový klub na činnosť</t>
  </si>
  <si>
    <t>Údržba VO</t>
  </si>
  <si>
    <t>Údržba prevádzkových strojov - kosačky</t>
  </si>
  <si>
    <t>08.4.0</t>
  </si>
  <si>
    <t>PROGRAM 10:     Prostredie pre život</t>
  </si>
  <si>
    <t>PROGRAM 12:     Podporná činnosť</t>
  </si>
  <si>
    <t>Bežné výdavky v EUR</t>
  </si>
  <si>
    <t xml:space="preserve">        Program 3:   Služby občanom</t>
  </si>
  <si>
    <t xml:space="preserve">        Program 5:   Odpadové hospodárstvo</t>
  </si>
  <si>
    <t xml:space="preserve">        Program 6:   Pozemné komunikácie</t>
  </si>
  <si>
    <t>v EUR</t>
  </si>
  <si>
    <t xml:space="preserve">        Program 8: Kultúra</t>
  </si>
  <si>
    <t>08.3.0.</t>
  </si>
  <si>
    <t>Kapitálové výdavky v EUR</t>
  </si>
  <si>
    <t>Kapitálové výdavky celkom</t>
  </si>
  <si>
    <t xml:space="preserve">        Program 2:   Interné služby obce</t>
  </si>
  <si>
    <t>Kapitálové granty a transféry</t>
  </si>
  <si>
    <t>320</t>
  </si>
  <si>
    <t>322</t>
  </si>
  <si>
    <t>Transféry zo ŠR - projekty EU</t>
  </si>
  <si>
    <t>Výdavkové finančné operácie</t>
  </si>
  <si>
    <t>v  EUR</t>
  </si>
  <si>
    <t>PRÍJMY SPOLU    (bežné + kapitálové):</t>
  </si>
  <si>
    <t>Príjmové finančné operácie *</t>
  </si>
  <si>
    <t>Všeobecné služby</t>
  </si>
  <si>
    <t>Špeciálne služby</t>
  </si>
  <si>
    <t>Údržba prevádzkových strojov a zariadení</t>
  </si>
  <si>
    <t>Knihy, publikácie a časopisy</t>
  </si>
  <si>
    <t>Prebytok +/- schodok bežného rozpočtu:</t>
  </si>
  <si>
    <t>Prebytok  +  /  -  schodok</t>
  </si>
  <si>
    <t>Prebytok +/- schodok kapitálového rozpočtu:</t>
  </si>
  <si>
    <t>VÝSLEDOK HOSPODÁRENIA</t>
  </si>
  <si>
    <t>012</t>
  </si>
  <si>
    <t>daň za užívanie verejného priestranstva</t>
  </si>
  <si>
    <t xml:space="preserve"> - prenájom pozemkov</t>
  </si>
  <si>
    <t>správne poplatky</t>
  </si>
  <si>
    <t>za vyhlásenie MR</t>
  </si>
  <si>
    <t>prostriedky z recyklačného fondu za vysep. KO</t>
  </si>
  <si>
    <t>poplatok za stravné</t>
  </si>
  <si>
    <t>017</t>
  </si>
  <si>
    <t>vratky</t>
  </si>
  <si>
    <t>Dotácia na ŽP</t>
  </si>
  <si>
    <t>Dotácia na cestné hospodárstvo</t>
  </si>
  <si>
    <t>Voľby</t>
  </si>
  <si>
    <t>332</t>
  </si>
  <si>
    <t>Transféry fondov EU</t>
  </si>
  <si>
    <t>Cintorínske a pohrebné služby</t>
  </si>
  <si>
    <t>PROGRAM 4:  BEZPEČNOSŤ</t>
  </si>
  <si>
    <t>PROGRAM 4:     Bezpečnosť</t>
  </si>
  <si>
    <t>Cestovné náhrady</t>
  </si>
  <si>
    <t>Elektrická energia PZ</t>
  </si>
  <si>
    <t>Palivá ako zdroj energie</t>
  </si>
  <si>
    <t>PROGRAM 7:  ŠPORT</t>
  </si>
  <si>
    <t>Kultúrne podujatie</t>
  </si>
  <si>
    <t>Materiál- náhradné diely do kosačky</t>
  </si>
  <si>
    <t>Odmeny za kosenie (dohody)</t>
  </si>
  <si>
    <t>PROGRAM 9 :  PROSTREDIE  PRE  ŽIVOT</t>
  </si>
  <si>
    <t>PROGRAM 10:  PODPORNÁ  ČINNOSŤ</t>
  </si>
  <si>
    <t>Elektrická  energia</t>
  </si>
  <si>
    <t>Poštové a telekomunikačné služby</t>
  </si>
  <si>
    <t>Interiérové vybavenie</t>
  </si>
  <si>
    <t>Počítačová technika</t>
  </si>
  <si>
    <t>Reprezentačné</t>
  </si>
  <si>
    <t>Údržba budov, priestorov a objektov</t>
  </si>
  <si>
    <t>Údržba VT</t>
  </si>
  <si>
    <t>Poplatky, dane a clá</t>
  </si>
  <si>
    <t>Poistenie majetku obce</t>
  </si>
  <si>
    <t>Odmeny na základe dohody</t>
  </si>
  <si>
    <t>15</t>
  </si>
  <si>
    <t>16</t>
  </si>
  <si>
    <t>19</t>
  </si>
  <si>
    <t>20</t>
  </si>
  <si>
    <t>21</t>
  </si>
  <si>
    <t>01.6.0.</t>
  </si>
  <si>
    <t>cestovné náhrady</t>
  </si>
  <si>
    <t>všeobecný materiál</t>
  </si>
  <si>
    <t>stravovanie</t>
  </si>
  <si>
    <t>odmeny a príspevky</t>
  </si>
  <si>
    <t>odmeny na  základe dohody</t>
  </si>
  <si>
    <t>717002</t>
  </si>
  <si>
    <t xml:space="preserve">        Program 4:   Bezpečnosť</t>
  </si>
  <si>
    <t xml:space="preserve">        Program 7:   Šport</t>
  </si>
  <si>
    <t xml:space="preserve">        Program 9: Prostredie pre život</t>
  </si>
  <si>
    <t xml:space="preserve">        Program 10: Podporná činnosť</t>
  </si>
  <si>
    <t>rozpočtu</t>
  </si>
  <si>
    <t xml:space="preserve"> - prenájom budov</t>
  </si>
  <si>
    <t>Granty na vojnový hrob</t>
  </si>
  <si>
    <t>Odvody do poisťovní</t>
  </si>
  <si>
    <t>Poplatok za rozhlas</t>
  </si>
  <si>
    <t>Náboženské a iné spol. služby</t>
  </si>
  <si>
    <t>Materiál - cintorín</t>
  </si>
  <si>
    <t>Údržba cintorína</t>
  </si>
  <si>
    <t>Materiál</t>
  </si>
  <si>
    <t>Tarifný plat</t>
  </si>
  <si>
    <t>Štúdie, expertízy, posudky</t>
  </si>
  <si>
    <t>Kolkové známky</t>
  </si>
  <si>
    <t>Úprava</t>
  </si>
  <si>
    <t>- prenájom stroja</t>
  </si>
  <si>
    <t>222</t>
  </si>
  <si>
    <t>pokuty za porušenie predpisov</t>
  </si>
  <si>
    <t>027</t>
  </si>
  <si>
    <t>iné - prídel do SF</t>
  </si>
  <si>
    <t>311</t>
  </si>
  <si>
    <t>Transfery od PO</t>
  </si>
  <si>
    <t>000</t>
  </si>
  <si>
    <t>Školstvo</t>
  </si>
  <si>
    <t>Granty ROEP</t>
  </si>
  <si>
    <t>telekomunikačné služby</t>
  </si>
  <si>
    <t>Údržba MR</t>
  </si>
  <si>
    <t>Údržba MK</t>
  </si>
  <si>
    <t>Vodné a stočné</t>
  </si>
  <si>
    <t>22</t>
  </si>
  <si>
    <t xml:space="preserve">Náhrady </t>
  </si>
  <si>
    <t>Dotácia - školstvo</t>
  </si>
  <si>
    <t>23</t>
  </si>
  <si>
    <t>24</t>
  </si>
  <si>
    <t>2014</t>
  </si>
  <si>
    <t>25</t>
  </si>
  <si>
    <t>Pokuty a penále</t>
  </si>
  <si>
    <t>funkčná
klasifik.</t>
  </si>
  <si>
    <t>Akti
vita</t>
  </si>
  <si>
    <t>Rozpočet 
2015</t>
  </si>
  <si>
    <t>odvody do poisťovne</t>
  </si>
  <si>
    <t>3.</t>
  </si>
  <si>
    <t>7.</t>
  </si>
  <si>
    <t>Daňové príjmy</t>
  </si>
  <si>
    <t>Dane z príjmov a z kapitálového majetku</t>
  </si>
  <si>
    <t>Výnos dane z príjmov poukázaný územnej samospráve</t>
  </si>
  <si>
    <t>Dane z majetku</t>
  </si>
  <si>
    <t>daň z nehnuteľnosti</t>
  </si>
  <si>
    <t xml:space="preserve"> - z pozemkov</t>
  </si>
  <si>
    <t xml:space="preserve"> - zo stavieb</t>
  </si>
  <si>
    <t>Domáce dane na tovary a služby</t>
  </si>
  <si>
    <t>daň za psa</t>
  </si>
  <si>
    <t>poplatok za komunálne odpady a drobný stav odpad</t>
  </si>
  <si>
    <t>Nedaňové prímy</t>
  </si>
  <si>
    <t>Príjmy z podnikania a z vlastníctva majetku</t>
  </si>
  <si>
    <t>Administratívne a iné poplatky a platby</t>
  </si>
  <si>
    <t>poplatky a platby  za predaj výrobkov, tovarov a služieb</t>
  </si>
  <si>
    <t>cintorínske služby-hrobové miesta</t>
  </si>
  <si>
    <t>Úroky z domácich úverov, pôžičiek a vkladov</t>
  </si>
  <si>
    <t>z vkladov</t>
  </si>
  <si>
    <t>Iné nedaňové príjmy</t>
  </si>
  <si>
    <t>Granty a transfery</t>
  </si>
  <si>
    <t>Transfery v rámci verejnej správy</t>
  </si>
  <si>
    <t>Stavebný poriadok</t>
  </si>
  <si>
    <t>Hlásenie pobytu občanov a register obyvateľov, CO sklad</t>
  </si>
  <si>
    <t>Stĺpec3</t>
  </si>
  <si>
    <t>Rozpočet 
2019</t>
  </si>
  <si>
    <t>Rozpočet
2019
v EUR</t>
  </si>
  <si>
    <t>Rozpočet
2019</t>
  </si>
  <si>
    <t>Rozpočet
2019
v  EUR</t>
  </si>
  <si>
    <t>rozpočet
2019</t>
  </si>
  <si>
    <t>Rozpočet 2019
v EUR</t>
  </si>
  <si>
    <t xml:space="preserve">Zeleň mat. sadenice , kríky </t>
  </si>
  <si>
    <t>predaj pozemku</t>
  </si>
  <si>
    <t>za fotokopírovanie</t>
  </si>
  <si>
    <t>projekt dotácia par. 54 ÚPSVaR</t>
  </si>
  <si>
    <t>transferyjednotlivcom</t>
  </si>
  <si>
    <t xml:space="preserve">transfery jednotlivcom </t>
  </si>
  <si>
    <t>dotácie DHZ</t>
  </si>
  <si>
    <t>PROGRAM 6: pozemné komunikácie</t>
  </si>
  <si>
    <t>Podporná činnosť - správa a údržba poz.kom</t>
  </si>
  <si>
    <t>015</t>
  </si>
  <si>
    <t>poplatok za miestny rozvoj</t>
  </si>
  <si>
    <t xml:space="preserve">1zmena </t>
  </si>
  <si>
    <t xml:space="preserve">Rozpočtu </t>
  </si>
  <si>
    <t>016</t>
  </si>
  <si>
    <t>daň za ubytovanie</t>
  </si>
  <si>
    <t>1.zmena rozpočtu</t>
  </si>
  <si>
    <t xml:space="preserve">1 zmena </t>
  </si>
  <si>
    <t>1 zmena  rozpočtu2019</t>
  </si>
  <si>
    <t>zmena</t>
  </si>
  <si>
    <t xml:space="preserve">aktualizácia cint vyp. Techniky </t>
  </si>
  <si>
    <t>2019</t>
  </si>
  <si>
    <t>mzda na dohodu o vyk .práce</t>
  </si>
  <si>
    <t>odvody do poist</t>
  </si>
  <si>
    <t>rozpočtu 2019</t>
  </si>
  <si>
    <t>1 zmena</t>
  </si>
  <si>
    <t xml:space="preserve">rozpočtu </t>
  </si>
  <si>
    <t xml:space="preserve">odvody </t>
  </si>
  <si>
    <t>kosačka krovinorez</t>
  </si>
  <si>
    <t>1 zmena rozpočtu</t>
  </si>
  <si>
    <t>lavice</t>
  </si>
  <si>
    <t>1zmena</t>
  </si>
  <si>
    <t>Rozpočet na rok 2019</t>
  </si>
  <si>
    <t>rekonštrukcia rozhlasu</t>
  </si>
  <si>
    <t>1 zmena rozpočtu 2019</t>
  </si>
  <si>
    <t>rozhlas</t>
  </si>
  <si>
    <t xml:space="preserve">unimobunka </t>
  </si>
  <si>
    <t>vybudovanie nového chodníka</t>
  </si>
  <si>
    <t>233</t>
  </si>
  <si>
    <t>príjem z predaja pozemkov</t>
  </si>
  <si>
    <t xml:space="preserve">Výrub stromov </t>
  </si>
  <si>
    <t>Úprava programového rozpočtu obce Macov na rok 2019</t>
  </si>
  <si>
    <t>PROGRAM 5  :  Odpadové hospodárstvo</t>
  </si>
  <si>
    <t>Podporná činnosť - nakladanie s odpadom</t>
  </si>
  <si>
    <t>Zberný dvor</t>
  </si>
  <si>
    <t>717001</t>
  </si>
  <si>
    <t>nákup unibunky na ZD</t>
  </si>
  <si>
    <t>Rozpočet 2019 v EUR</t>
  </si>
  <si>
    <t>na rok 2019</t>
  </si>
  <si>
    <t xml:space="preserve">zmena rozpočtu 2019 </t>
  </si>
  <si>
    <t>Zmena rozpočetu 2019</t>
  </si>
  <si>
    <t>Stĺpec</t>
  </si>
  <si>
    <t xml:space="preserve">Kapitálové príjmy spol </t>
  </si>
  <si>
    <t>mzdy poslanci</t>
  </si>
  <si>
    <t>odvody poslanci</t>
  </si>
</sst>
</file>

<file path=xl/styles.xml><?xml version="1.0" encoding="utf-8"?>
<styleSheet xmlns="http://schemas.openxmlformats.org/spreadsheetml/2006/main">
  <numFmts count="1">
    <numFmt numFmtId="164" formatCode="#,##0;[Red]#,##0"/>
  </numFmts>
  <fonts count="50">
    <font>
      <sz val="10"/>
      <name val="Arial"/>
      <charset val="238"/>
    </font>
    <font>
      <sz val="10"/>
      <name val="Arial"/>
      <charset val="238"/>
    </font>
    <font>
      <sz val="8"/>
      <name val="Arial"/>
      <family val="2"/>
      <charset val="238"/>
    </font>
    <font>
      <b/>
      <i/>
      <sz val="14"/>
      <name val="Arial CE"/>
      <family val="2"/>
      <charset val="238"/>
    </font>
    <font>
      <b/>
      <sz val="8"/>
      <name val="Arial CE"/>
      <family val="2"/>
      <charset val="238"/>
    </font>
    <font>
      <sz val="8"/>
      <name val="Arial CE"/>
      <family val="2"/>
      <charset val="238"/>
    </font>
    <font>
      <sz val="8"/>
      <name val="Arial CE"/>
      <charset val="238"/>
    </font>
    <font>
      <b/>
      <i/>
      <sz val="8"/>
      <name val="Arial CE"/>
      <family val="2"/>
      <charset val="238"/>
    </font>
    <font>
      <b/>
      <sz val="9"/>
      <name val="Arial CE"/>
      <charset val="238"/>
    </font>
    <font>
      <b/>
      <sz val="9"/>
      <name val="Arial CE"/>
      <family val="2"/>
      <charset val="238"/>
    </font>
    <font>
      <sz val="9"/>
      <name val="Arial CE"/>
      <family val="2"/>
      <charset val="238"/>
    </font>
    <font>
      <b/>
      <sz val="10"/>
      <name val="Arial CE"/>
      <charset val="238"/>
    </font>
    <font>
      <b/>
      <sz val="11"/>
      <name val="Arial CE"/>
      <charset val="238"/>
    </font>
    <font>
      <b/>
      <i/>
      <sz val="12"/>
      <name val="Arial CE"/>
      <charset val="238"/>
    </font>
    <font>
      <b/>
      <sz val="10"/>
      <name val="Arial"/>
      <family val="2"/>
      <charset val="238"/>
    </font>
    <font>
      <b/>
      <i/>
      <sz val="12"/>
      <name val="Arial CE"/>
      <family val="2"/>
      <charset val="238"/>
    </font>
    <font>
      <b/>
      <sz val="12"/>
      <name val="Arial CE"/>
      <family val="2"/>
      <charset val="238"/>
    </font>
    <font>
      <sz val="12"/>
      <name val="Arial CE"/>
      <family val="2"/>
      <charset val="238"/>
    </font>
    <font>
      <b/>
      <sz val="8"/>
      <name val="Arial CE"/>
      <charset val="238"/>
    </font>
    <font>
      <sz val="6"/>
      <name val="Arial CE"/>
      <family val="2"/>
      <charset val="238"/>
    </font>
    <font>
      <b/>
      <i/>
      <sz val="9"/>
      <name val="Arial CE"/>
      <family val="2"/>
      <charset val="238"/>
    </font>
    <font>
      <b/>
      <sz val="10"/>
      <name val="Arial CE"/>
      <family val="2"/>
      <charset val="238"/>
    </font>
    <font>
      <i/>
      <sz val="8"/>
      <name val="Arial CE"/>
      <family val="2"/>
      <charset val="238"/>
    </font>
    <font>
      <b/>
      <i/>
      <sz val="8"/>
      <name val="Arial CE"/>
      <charset val="238"/>
    </font>
    <font>
      <sz val="8"/>
      <color indexed="8"/>
      <name val="Arial CE"/>
      <family val="2"/>
      <charset val="238"/>
    </font>
    <font>
      <b/>
      <i/>
      <sz val="9"/>
      <name val="Arial CE"/>
      <charset val="238"/>
    </font>
    <font>
      <b/>
      <i/>
      <sz val="10"/>
      <name val="Arial CE"/>
      <family val="2"/>
      <charset val="238"/>
    </font>
    <font>
      <sz val="9"/>
      <name val="Arial CE"/>
      <charset val="238"/>
    </font>
    <font>
      <sz val="10"/>
      <name val="Arial CE"/>
      <family val="2"/>
      <charset val="238"/>
    </font>
    <font>
      <i/>
      <sz val="9"/>
      <name val="Arial CE"/>
      <family val="2"/>
      <charset val="238"/>
    </font>
    <font>
      <b/>
      <sz val="11"/>
      <name val="Arial CE"/>
      <family val="2"/>
      <charset val="238"/>
    </font>
    <font>
      <sz val="10"/>
      <color indexed="10"/>
      <name val="Arial CE"/>
      <charset val="238"/>
    </font>
    <font>
      <sz val="9"/>
      <name val="Times New Roman CE"/>
      <family val="1"/>
      <charset val="238"/>
    </font>
    <font>
      <sz val="9"/>
      <color indexed="10"/>
      <name val="Times New Roman CE"/>
      <family val="1"/>
      <charset val="238"/>
    </font>
    <font>
      <b/>
      <i/>
      <u/>
      <sz val="10"/>
      <name val="Arial CE"/>
      <family val="2"/>
      <charset val="238"/>
    </font>
    <font>
      <i/>
      <sz val="9"/>
      <name val="Arial CE"/>
      <charset val="238"/>
    </font>
    <font>
      <b/>
      <i/>
      <sz val="10"/>
      <name val="Arial CE"/>
      <charset val="238"/>
    </font>
    <font>
      <sz val="8"/>
      <color indexed="8"/>
      <name val="Arial CE"/>
      <charset val="238"/>
    </font>
    <font>
      <sz val="10"/>
      <name val="Arial"/>
      <family val="2"/>
      <charset val="238"/>
    </font>
    <font>
      <b/>
      <i/>
      <vertAlign val="superscript"/>
      <sz val="12"/>
      <name val="Arial CE"/>
      <charset val="238"/>
    </font>
    <font>
      <b/>
      <sz val="14"/>
      <color indexed="12"/>
      <name val="Tahoma"/>
      <family val="2"/>
      <charset val="238"/>
    </font>
    <font>
      <b/>
      <sz val="15"/>
      <color indexed="12"/>
      <name val="Tahoma"/>
      <family val="2"/>
      <charset val="238"/>
    </font>
    <font>
      <sz val="16"/>
      <name val="Arial CE"/>
      <family val="2"/>
      <charset val="238"/>
    </font>
    <font>
      <b/>
      <sz val="14"/>
      <name val="Arial CE"/>
      <family val="2"/>
      <charset val="238"/>
    </font>
    <font>
      <sz val="12"/>
      <name val="Arial"/>
      <family val="2"/>
      <charset val="238"/>
    </font>
    <font>
      <b/>
      <i/>
      <sz val="12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Arial"/>
      <charset val="238"/>
    </font>
    <font>
      <b/>
      <sz val="14"/>
      <name val="Arial CE"/>
      <charset val="238"/>
    </font>
    <font>
      <b/>
      <sz val="8"/>
      <name val="Arial"/>
      <family val="2"/>
      <charset val="238"/>
    </font>
  </fonts>
  <fills count="2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21"/>
        <bgColor indexed="64"/>
      </patternFill>
    </fill>
  </fills>
  <borders count="84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97">
    <xf numFmtId="0" fontId="0" fillId="0" borderId="0" xfId="0"/>
    <xf numFmtId="0" fontId="5" fillId="0" borderId="1" xfId="0" applyFont="1" applyBorder="1"/>
    <xf numFmtId="0" fontId="5" fillId="0" borderId="2" xfId="0" applyFont="1" applyBorder="1" applyAlignment="1">
      <alignment horizontal="center"/>
    </xf>
    <xf numFmtId="49" fontId="6" fillId="0" borderId="3" xfId="0" applyNumberFormat="1" applyFont="1" applyFill="1" applyBorder="1" applyAlignment="1">
      <alignment horizontal="center"/>
    </xf>
    <xf numFmtId="3" fontId="6" fillId="0" borderId="3" xfId="0" applyNumberFormat="1" applyFont="1" applyFill="1" applyBorder="1"/>
    <xf numFmtId="3" fontId="6" fillId="0" borderId="3" xfId="0" applyNumberFormat="1" applyFont="1" applyFill="1" applyBorder="1" applyAlignment="1">
      <alignment horizontal="right"/>
    </xf>
    <xf numFmtId="49" fontId="6" fillId="0" borderId="4" xfId="0" applyNumberFormat="1" applyFont="1" applyFill="1" applyBorder="1" applyAlignment="1">
      <alignment horizontal="center"/>
    </xf>
    <xf numFmtId="49" fontId="6" fillId="0" borderId="6" xfId="0" applyNumberFormat="1" applyFont="1" applyFill="1" applyBorder="1" applyAlignment="1">
      <alignment horizontal="center"/>
    </xf>
    <xf numFmtId="49" fontId="7" fillId="0" borderId="6" xfId="0" applyNumberFormat="1" applyFont="1" applyFill="1" applyBorder="1" applyAlignment="1">
      <alignment horizontal="center"/>
    </xf>
    <xf numFmtId="49" fontId="7" fillId="0" borderId="4" xfId="0" applyNumberFormat="1" applyFont="1" applyFill="1" applyBorder="1" applyAlignment="1">
      <alignment horizontal="center"/>
    </xf>
    <xf numFmtId="49" fontId="7" fillId="0" borderId="7" xfId="0" applyNumberFormat="1" applyFont="1" applyFill="1" applyBorder="1" applyAlignment="1">
      <alignment horizontal="center"/>
    </xf>
    <xf numFmtId="49" fontId="7" fillId="3" borderId="7" xfId="0" applyNumberFormat="1" applyFont="1" applyFill="1" applyBorder="1" applyAlignment="1">
      <alignment horizontal="center"/>
    </xf>
    <xf numFmtId="49" fontId="7" fillId="0" borderId="8" xfId="0" applyNumberFormat="1" applyFont="1" applyFill="1" applyBorder="1" applyAlignment="1">
      <alignment horizontal="center"/>
    </xf>
    <xf numFmtId="0" fontId="5" fillId="4" borderId="9" xfId="0" applyFont="1" applyFill="1" applyBorder="1" applyAlignment="1"/>
    <xf numFmtId="0" fontId="12" fillId="4" borderId="9" xfId="0" applyFont="1" applyFill="1" applyBorder="1" applyAlignment="1">
      <alignment vertical="center"/>
    </xf>
    <xf numFmtId="0" fontId="5" fillId="4" borderId="10" xfId="0" applyFont="1" applyFill="1" applyBorder="1" applyAlignmen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Fill="1" applyBorder="1"/>
    <xf numFmtId="49" fontId="7" fillId="0" borderId="11" xfId="0" applyNumberFormat="1" applyFont="1" applyFill="1" applyBorder="1" applyAlignment="1">
      <alignment horizontal="center"/>
    </xf>
    <xf numFmtId="49" fontId="5" fillId="0" borderId="4" xfId="0" applyNumberFormat="1" applyFont="1" applyFill="1" applyBorder="1" applyAlignment="1">
      <alignment horizontal="center"/>
    </xf>
    <xf numFmtId="0" fontId="5" fillId="0" borderId="5" xfId="0" applyFont="1" applyFill="1" applyBorder="1"/>
    <xf numFmtId="49" fontId="7" fillId="2" borderId="11" xfId="0" applyNumberFormat="1" applyFont="1" applyFill="1" applyBorder="1" applyAlignment="1">
      <alignment horizontal="center"/>
    </xf>
    <xf numFmtId="49" fontId="6" fillId="2" borderId="11" xfId="0" applyNumberFormat="1" applyFont="1" applyFill="1" applyBorder="1" applyAlignment="1">
      <alignment horizontal="center"/>
    </xf>
    <xf numFmtId="49" fontId="6" fillId="2" borderId="4" xfId="0" applyNumberFormat="1" applyFont="1" applyFill="1" applyBorder="1" applyAlignment="1">
      <alignment horizontal="center"/>
    </xf>
    <xf numFmtId="49" fontId="5" fillId="0" borderId="3" xfId="0" applyNumberFormat="1" applyFont="1" applyBorder="1" applyAlignment="1">
      <alignment horizontal="center"/>
    </xf>
    <xf numFmtId="49" fontId="6" fillId="0" borderId="3" xfId="0" applyNumberFormat="1" applyFont="1" applyBorder="1" applyAlignment="1">
      <alignment horizontal="center"/>
    </xf>
    <xf numFmtId="49" fontId="6" fillId="0" borderId="4" xfId="0" applyNumberFormat="1" applyFont="1" applyBorder="1" applyAlignment="1">
      <alignment horizontal="center"/>
    </xf>
    <xf numFmtId="49" fontId="23" fillId="2" borderId="11" xfId="0" applyNumberFormat="1" applyFont="1" applyFill="1" applyBorder="1" applyAlignment="1">
      <alignment horizontal="center"/>
    </xf>
    <xf numFmtId="49" fontId="18" fillId="2" borderId="4" xfId="0" applyNumberFormat="1" applyFon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center"/>
    </xf>
    <xf numFmtId="49" fontId="5" fillId="0" borderId="4" xfId="0" applyNumberFormat="1" applyFont="1" applyBorder="1" applyAlignment="1">
      <alignment horizontal="center"/>
    </xf>
    <xf numFmtId="49" fontId="5" fillId="0" borderId="6" xfId="0" applyNumberFormat="1" applyFont="1" applyBorder="1" applyAlignment="1">
      <alignment horizontal="center"/>
    </xf>
    <xf numFmtId="49" fontId="23" fillId="2" borderId="3" xfId="0" applyNumberFormat="1" applyFont="1" applyFill="1" applyBorder="1" applyAlignment="1">
      <alignment horizontal="center"/>
    </xf>
    <xf numFmtId="49" fontId="23" fillId="2" borderId="6" xfId="0" applyNumberFormat="1" applyFont="1" applyFill="1" applyBorder="1" applyAlignment="1">
      <alignment horizontal="center"/>
    </xf>
    <xf numFmtId="49" fontId="7" fillId="2" borderId="3" xfId="0" applyNumberFormat="1" applyFont="1" applyFill="1" applyBorder="1" applyAlignment="1">
      <alignment horizontal="center"/>
    </xf>
    <xf numFmtId="49" fontId="18" fillId="2" borderId="3" xfId="0" applyNumberFormat="1" applyFont="1" applyFill="1" applyBorder="1" applyAlignment="1">
      <alignment horizontal="center"/>
    </xf>
    <xf numFmtId="49" fontId="18" fillId="2" borderId="11" xfId="0" applyNumberFormat="1" applyFont="1" applyFill="1" applyBorder="1" applyAlignment="1">
      <alignment horizontal="center"/>
    </xf>
    <xf numFmtId="49" fontId="7" fillId="2" borderId="6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/>
    </xf>
    <xf numFmtId="49" fontId="5" fillId="2" borderId="3" xfId="0" applyNumberFormat="1" applyFont="1" applyFill="1" applyBorder="1" applyAlignment="1">
      <alignment horizontal="center"/>
    </xf>
    <xf numFmtId="49" fontId="7" fillId="2" borderId="4" xfId="0" applyNumberFormat="1" applyFont="1" applyFill="1" applyBorder="1" applyAlignment="1">
      <alignment horizontal="center"/>
    </xf>
    <xf numFmtId="49" fontId="6" fillId="2" borderId="6" xfId="0" applyNumberFormat="1" applyFont="1" applyFill="1" applyBorder="1" applyAlignment="1">
      <alignment horizontal="center"/>
    </xf>
    <xf numFmtId="49" fontId="7" fillId="0" borderId="3" xfId="0" applyNumberFormat="1" applyFont="1" applyFill="1" applyBorder="1" applyAlignment="1">
      <alignment horizontal="center"/>
    </xf>
    <xf numFmtId="0" fontId="5" fillId="0" borderId="0" xfId="0" applyFont="1"/>
    <xf numFmtId="49" fontId="5" fillId="0" borderId="0" xfId="0" applyNumberFormat="1" applyFont="1" applyAlignment="1">
      <alignment horizontal="center"/>
    </xf>
    <xf numFmtId="3" fontId="0" fillId="0" borderId="0" xfId="0" applyNumberFormat="1"/>
    <xf numFmtId="49" fontId="15" fillId="0" borderId="0" xfId="0" applyNumberFormat="1" applyFont="1" applyBorder="1" applyAlignment="1">
      <alignment horizontal="center" vertical="center"/>
    </xf>
    <xf numFmtId="0" fontId="6" fillId="2" borderId="4" xfId="0" applyFont="1" applyFill="1" applyBorder="1"/>
    <xf numFmtId="0" fontId="5" fillId="2" borderId="2" xfId="0" applyFont="1" applyFill="1" applyBorder="1" applyAlignment="1">
      <alignment horizontal="center"/>
    </xf>
    <xf numFmtId="0" fontId="9" fillId="2" borderId="4" xfId="0" applyFont="1" applyFill="1" applyBorder="1"/>
    <xf numFmtId="0" fontId="22" fillId="2" borderId="4" xfId="0" applyFont="1" applyFill="1" applyBorder="1"/>
    <xf numFmtId="0" fontId="6" fillId="0" borderId="3" xfId="0" applyFont="1" applyFill="1" applyBorder="1"/>
    <xf numFmtId="49" fontId="5" fillId="0" borderId="0" xfId="0" applyNumberFormat="1" applyFont="1" applyFill="1" applyBorder="1" applyAlignment="1">
      <alignment horizontal="center"/>
    </xf>
    <xf numFmtId="0" fontId="22" fillId="0" borderId="0" xfId="0" applyFont="1" applyFill="1" applyBorder="1"/>
    <xf numFmtId="4" fontId="28" fillId="0" borderId="0" xfId="0" applyNumberFormat="1" applyFont="1" applyFill="1" applyBorder="1" applyAlignment="1">
      <alignment horizontal="right"/>
    </xf>
    <xf numFmtId="49" fontId="7" fillId="0" borderId="0" xfId="0" applyNumberFormat="1" applyFont="1" applyFill="1" applyBorder="1" applyAlignment="1">
      <alignment horizontal="center"/>
    </xf>
    <xf numFmtId="0" fontId="6" fillId="0" borderId="0" xfId="0" applyFont="1" applyFill="1" applyBorder="1"/>
    <xf numFmtId="0" fontId="30" fillId="0" borderId="0" xfId="0" applyFont="1"/>
    <xf numFmtId="0" fontId="10" fillId="0" borderId="0" xfId="0" applyFont="1" applyBorder="1" applyAlignment="1">
      <alignment horizontal="center"/>
    </xf>
    <xf numFmtId="0" fontId="31" fillId="0" borderId="0" xfId="0" applyFont="1"/>
    <xf numFmtId="0" fontId="32" fillId="0" borderId="0" xfId="0" applyFont="1" applyBorder="1" applyAlignment="1">
      <alignment horizontal="left"/>
    </xf>
    <xf numFmtId="49" fontId="17" fillId="0" borderId="0" xfId="0" applyNumberFormat="1" applyFont="1" applyBorder="1" applyAlignment="1">
      <alignment horizontal="center"/>
    </xf>
    <xf numFmtId="0" fontId="33" fillId="0" borderId="0" xfId="0" applyFont="1" applyBorder="1" applyAlignment="1">
      <alignment horizontal="left"/>
    </xf>
    <xf numFmtId="0" fontId="21" fillId="5" borderId="12" xfId="0" applyFont="1" applyFill="1" applyBorder="1"/>
    <xf numFmtId="0" fontId="26" fillId="5" borderId="13" xfId="0" applyFont="1" applyFill="1" applyBorder="1"/>
    <xf numFmtId="0" fontId="5" fillId="0" borderId="14" xfId="0" applyFont="1" applyBorder="1"/>
    <xf numFmtId="0" fontId="20" fillId="0" borderId="15" xfId="0" applyFont="1" applyBorder="1"/>
    <xf numFmtId="0" fontId="20" fillId="0" borderId="0" xfId="0" applyFont="1" applyBorder="1"/>
    <xf numFmtId="0" fontId="5" fillId="0" borderId="16" xfId="0" applyFont="1" applyBorder="1"/>
    <xf numFmtId="0" fontId="20" fillId="0" borderId="17" xfId="0" applyFont="1" applyBorder="1"/>
    <xf numFmtId="0" fontId="29" fillId="0" borderId="0" xfId="0" applyFont="1" applyBorder="1"/>
    <xf numFmtId="0" fontId="5" fillId="0" borderId="18" xfId="0" applyFont="1" applyBorder="1"/>
    <xf numFmtId="0" fontId="29" fillId="0" borderId="19" xfId="0" applyFont="1" applyBorder="1"/>
    <xf numFmtId="0" fontId="28" fillId="0" borderId="0" xfId="0" applyFont="1"/>
    <xf numFmtId="0" fontId="34" fillId="0" borderId="0" xfId="0" applyFont="1"/>
    <xf numFmtId="0" fontId="21" fillId="0" borderId="0" xfId="0" applyFont="1"/>
    <xf numFmtId="0" fontId="5" fillId="0" borderId="6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11" fillId="4" borderId="9" xfId="0" applyFont="1" applyFill="1" applyBorder="1" applyAlignment="1">
      <alignment horizontal="left" vertical="center"/>
    </xf>
    <xf numFmtId="49" fontId="7" fillId="3" borderId="20" xfId="0" applyNumberFormat="1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49" fontId="7" fillId="3" borderId="6" xfId="0" applyNumberFormat="1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8" fillId="3" borderId="3" xfId="0" applyFont="1" applyFill="1" applyBorder="1"/>
    <xf numFmtId="0" fontId="6" fillId="2" borderId="3" xfId="0" applyFont="1" applyFill="1" applyBorder="1"/>
    <xf numFmtId="0" fontId="8" fillId="3" borderId="11" xfId="0" applyFont="1" applyFill="1" applyBorder="1"/>
    <xf numFmtId="0" fontId="9" fillId="3" borderId="22" xfId="0" applyFont="1" applyFill="1" applyBorder="1"/>
    <xf numFmtId="0" fontId="6" fillId="2" borderId="23" xfId="0" applyFont="1" applyFill="1" applyBorder="1"/>
    <xf numFmtId="0" fontId="8" fillId="3" borderId="24" xfId="0" applyFont="1" applyFill="1" applyBorder="1"/>
    <xf numFmtId="0" fontId="6" fillId="2" borderId="25" xfId="0" applyFont="1" applyFill="1" applyBorder="1"/>
    <xf numFmtId="0" fontId="9" fillId="3" borderId="25" xfId="0" applyFont="1" applyFill="1" applyBorder="1"/>
    <xf numFmtId="3" fontId="4" fillId="3" borderId="16" xfId="0" applyNumberFormat="1" applyFont="1" applyFill="1" applyBorder="1" applyAlignment="1">
      <alignment horizontal="right"/>
    </xf>
    <xf numFmtId="3" fontId="4" fillId="3" borderId="3" xfId="0" applyNumberFormat="1" applyFont="1" applyFill="1" applyBorder="1" applyAlignment="1">
      <alignment horizontal="right"/>
    </xf>
    <xf numFmtId="0" fontId="5" fillId="0" borderId="4" xfId="0" applyFont="1" applyFill="1" applyBorder="1" applyAlignment="1">
      <alignment horizontal="center"/>
    </xf>
    <xf numFmtId="0" fontId="6" fillId="0" borderId="25" xfId="0" applyFont="1" applyFill="1" applyBorder="1"/>
    <xf numFmtId="49" fontId="8" fillId="3" borderId="26" xfId="0" applyNumberFormat="1" applyFont="1" applyFill="1" applyBorder="1" applyAlignment="1">
      <alignment horizontal="left"/>
    </xf>
    <xf numFmtId="3" fontId="4" fillId="3" borderId="27" xfId="0" applyNumberFormat="1" applyFont="1" applyFill="1" applyBorder="1" applyAlignment="1">
      <alignment horizontal="right"/>
    </xf>
    <xf numFmtId="3" fontId="18" fillId="3" borderId="3" xfId="0" applyNumberFormat="1" applyFont="1" applyFill="1" applyBorder="1"/>
    <xf numFmtId="0" fontId="5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49" fontId="7" fillId="0" borderId="17" xfId="0" applyNumberFormat="1" applyFont="1" applyFill="1" applyBorder="1" applyAlignment="1">
      <alignment horizontal="center"/>
    </xf>
    <xf numFmtId="0" fontId="6" fillId="3" borderId="25" xfId="0" applyFont="1" applyFill="1" applyBorder="1"/>
    <xf numFmtId="0" fontId="11" fillId="4" borderId="28" xfId="0" applyFont="1" applyFill="1" applyBorder="1" applyAlignment="1">
      <alignment horizontal="left" vertical="center"/>
    </xf>
    <xf numFmtId="0" fontId="12" fillId="4" borderId="28" xfId="0" applyFont="1" applyFill="1" applyBorder="1" applyAlignment="1">
      <alignment vertical="center"/>
    </xf>
    <xf numFmtId="0" fontId="5" fillId="4" borderId="28" xfId="0" applyFont="1" applyFill="1" applyBorder="1" applyAlignment="1"/>
    <xf numFmtId="0" fontId="5" fillId="4" borderId="29" xfId="0" applyFont="1" applyFill="1" applyBorder="1" applyAlignment="1"/>
    <xf numFmtId="3" fontId="36" fillId="4" borderId="30" xfId="0" applyNumberFormat="1" applyFont="1" applyFill="1" applyBorder="1" applyAlignment="1"/>
    <xf numFmtId="0" fontId="5" fillId="0" borderId="31" xfId="0" applyFont="1" applyBorder="1" applyAlignment="1">
      <alignment horizontal="center"/>
    </xf>
    <xf numFmtId="49" fontId="6" fillId="0" borderId="32" xfId="0" applyNumberFormat="1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 horizontal="right"/>
    </xf>
    <xf numFmtId="49" fontId="8" fillId="3" borderId="3" xfId="0" applyNumberFormat="1" applyFont="1" applyFill="1" applyBorder="1" applyAlignment="1">
      <alignment horizontal="left"/>
    </xf>
    <xf numFmtId="49" fontId="7" fillId="0" borderId="20" xfId="0" applyNumberFormat="1" applyFont="1" applyFill="1" applyBorder="1" applyAlignment="1">
      <alignment horizontal="center"/>
    </xf>
    <xf numFmtId="49" fontId="7" fillId="3" borderId="3" xfId="0" applyNumberFormat="1" applyFont="1" applyFill="1" applyBorder="1" applyAlignment="1">
      <alignment horizontal="center"/>
    </xf>
    <xf numFmtId="0" fontId="25" fillId="6" borderId="3" xfId="0" applyFont="1" applyFill="1" applyBorder="1" applyAlignment="1">
      <alignment horizontal="center"/>
    </xf>
    <xf numFmtId="0" fontId="36" fillId="6" borderId="17" xfId="0" applyFont="1" applyFill="1" applyBorder="1" applyAlignment="1"/>
    <xf numFmtId="0" fontId="5" fillId="6" borderId="17" xfId="0" applyFont="1" applyFill="1" applyBorder="1" applyAlignment="1"/>
    <xf numFmtId="0" fontId="5" fillId="6" borderId="25" xfId="0" applyFont="1" applyFill="1" applyBorder="1" applyAlignment="1"/>
    <xf numFmtId="3" fontId="8" fillId="6" borderId="27" xfId="0" applyNumberFormat="1" applyFont="1" applyFill="1" applyBorder="1" applyAlignment="1"/>
    <xf numFmtId="3" fontId="8" fillId="6" borderId="3" xfId="0" applyNumberFormat="1" applyFont="1" applyFill="1" applyBorder="1" applyAlignment="1"/>
    <xf numFmtId="0" fontId="5" fillId="0" borderId="6" xfId="0" applyFont="1" applyFill="1" applyBorder="1" applyAlignment="1">
      <alignment horizontal="center"/>
    </xf>
    <xf numFmtId="0" fontId="2" fillId="7" borderId="33" xfId="0" applyFont="1" applyFill="1" applyBorder="1" applyAlignment="1">
      <alignment horizontal="center"/>
    </xf>
    <xf numFmtId="49" fontId="3" fillId="7" borderId="34" xfId="0" applyNumberFormat="1" applyFont="1" applyFill="1" applyBorder="1" applyAlignment="1">
      <alignment horizontal="center"/>
    </xf>
    <xf numFmtId="49" fontId="4" fillId="7" borderId="34" xfId="0" applyNumberFormat="1" applyFont="1" applyFill="1" applyBorder="1" applyAlignment="1">
      <alignment horizontal="center"/>
    </xf>
    <xf numFmtId="49" fontId="5" fillId="7" borderId="34" xfId="0" applyNumberFormat="1" applyFont="1" applyFill="1" applyBorder="1" applyAlignment="1">
      <alignment horizontal="center"/>
    </xf>
    <xf numFmtId="0" fontId="5" fillId="7" borderId="35" xfId="0" applyFont="1" applyFill="1" applyBorder="1"/>
    <xf numFmtId="0" fontId="2" fillId="7" borderId="36" xfId="0" applyFont="1" applyFill="1" applyBorder="1" applyAlignment="1">
      <alignment horizontal="center"/>
    </xf>
    <xf numFmtId="0" fontId="5" fillId="7" borderId="7" xfId="0" applyFont="1" applyFill="1" applyBorder="1" applyAlignment="1">
      <alignment horizontal="center"/>
    </xf>
    <xf numFmtId="49" fontId="5" fillId="7" borderId="7" xfId="0" applyNumberFormat="1" applyFont="1" applyFill="1" applyBorder="1" applyAlignment="1">
      <alignment horizontal="center"/>
    </xf>
    <xf numFmtId="49" fontId="5" fillId="7" borderId="37" xfId="0" applyNumberFormat="1" applyFont="1" applyFill="1" applyBorder="1" applyAlignment="1">
      <alignment horizontal="center"/>
    </xf>
    <xf numFmtId="0" fontId="5" fillId="7" borderId="38" xfId="0" applyFont="1" applyFill="1" applyBorder="1"/>
    <xf numFmtId="0" fontId="2" fillId="7" borderId="1" xfId="0" applyFont="1" applyFill="1" applyBorder="1" applyAlignment="1">
      <alignment horizontal="center"/>
    </xf>
    <xf numFmtId="0" fontId="5" fillId="7" borderId="20" xfId="0" applyFont="1" applyFill="1" applyBorder="1" applyAlignment="1">
      <alignment horizontal="center"/>
    </xf>
    <xf numFmtId="49" fontId="5" fillId="7" borderId="20" xfId="0" applyNumberFormat="1" applyFont="1" applyFill="1" applyBorder="1" applyAlignment="1">
      <alignment horizontal="center"/>
    </xf>
    <xf numFmtId="49" fontId="5" fillId="7" borderId="0" xfId="0" applyNumberFormat="1" applyFont="1" applyFill="1" applyBorder="1" applyAlignment="1">
      <alignment horizontal="center"/>
    </xf>
    <xf numFmtId="0" fontId="5" fillId="7" borderId="22" xfId="0" applyFont="1" applyFill="1" applyBorder="1"/>
    <xf numFmtId="0" fontId="2" fillId="7" borderId="2" xfId="0" applyFont="1" applyFill="1" applyBorder="1" applyAlignment="1">
      <alignment horizontal="center"/>
    </xf>
    <xf numFmtId="0" fontId="5" fillId="7" borderId="39" xfId="0" applyFont="1" applyFill="1" applyBorder="1" applyAlignment="1">
      <alignment horizontal="center"/>
    </xf>
    <xf numFmtId="49" fontId="5" fillId="7" borderId="39" xfId="0" applyNumberFormat="1" applyFont="1" applyFill="1" applyBorder="1" applyAlignment="1">
      <alignment horizontal="center"/>
    </xf>
    <xf numFmtId="49" fontId="5" fillId="7" borderId="40" xfId="0" applyNumberFormat="1" applyFont="1" applyFill="1" applyBorder="1" applyAlignment="1">
      <alignment horizontal="center"/>
    </xf>
    <xf numFmtId="0" fontId="5" fillId="7" borderId="41" xfId="0" applyFont="1" applyFill="1" applyBorder="1"/>
    <xf numFmtId="0" fontId="25" fillId="6" borderId="11" xfId="0" applyFont="1" applyFill="1" applyBorder="1" applyAlignment="1">
      <alignment horizontal="center"/>
    </xf>
    <xf numFmtId="0" fontId="36" fillId="6" borderId="5" xfId="0" applyFont="1" applyFill="1" applyBorder="1" applyAlignment="1"/>
    <xf numFmtId="0" fontId="5" fillId="6" borderId="5" xfId="0" applyFont="1" applyFill="1" applyBorder="1" applyAlignment="1"/>
    <xf numFmtId="0" fontId="5" fillId="6" borderId="23" xfId="0" applyFont="1" applyFill="1" applyBorder="1" applyAlignment="1"/>
    <xf numFmtId="3" fontId="36" fillId="4" borderId="42" xfId="0" applyNumberFormat="1" applyFont="1" applyFill="1" applyBorder="1" applyAlignment="1"/>
    <xf numFmtId="0" fontId="5" fillId="7" borderId="40" xfId="0" applyFont="1" applyFill="1" applyBorder="1"/>
    <xf numFmtId="0" fontId="2" fillId="0" borderId="0" xfId="0" applyFont="1" applyFill="1" applyBorder="1" applyAlignment="1">
      <alignment horizontal="center"/>
    </xf>
    <xf numFmtId="0" fontId="0" fillId="0" borderId="0" xfId="0" applyFill="1"/>
    <xf numFmtId="0" fontId="25" fillId="0" borderId="0" xfId="0" applyFont="1" applyFill="1" applyBorder="1" applyAlignment="1">
      <alignment horizontal="center"/>
    </xf>
    <xf numFmtId="0" fontId="36" fillId="0" borderId="0" xfId="0" applyFont="1" applyFill="1" applyBorder="1" applyAlignment="1"/>
    <xf numFmtId="0" fontId="5" fillId="0" borderId="0" xfId="0" applyFont="1" applyFill="1" applyBorder="1" applyAlignment="1"/>
    <xf numFmtId="0" fontId="11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vertical="center"/>
    </xf>
    <xf numFmtId="0" fontId="0" fillId="0" borderId="0" xfId="0" applyFill="1" applyBorder="1"/>
    <xf numFmtId="3" fontId="8" fillId="6" borderId="43" xfId="0" applyNumberFormat="1" applyFont="1" applyFill="1" applyBorder="1" applyAlignment="1"/>
    <xf numFmtId="0" fontId="5" fillId="0" borderId="3" xfId="0" applyFont="1" applyFill="1" applyBorder="1" applyAlignment="1">
      <alignment horizontal="center"/>
    </xf>
    <xf numFmtId="49" fontId="37" fillId="0" borderId="11" xfId="0" applyNumberFormat="1" applyFont="1" applyFill="1" applyBorder="1" applyAlignment="1">
      <alignment horizontal="center"/>
    </xf>
    <xf numFmtId="0" fontId="37" fillId="0" borderId="23" xfId="0" applyFont="1" applyFill="1" applyBorder="1"/>
    <xf numFmtId="49" fontId="7" fillId="0" borderId="32" xfId="0" applyNumberFormat="1" applyFont="1" applyFill="1" applyBorder="1" applyAlignment="1">
      <alignment horizontal="center"/>
    </xf>
    <xf numFmtId="3" fontId="8" fillId="0" borderId="0" xfId="0" applyNumberFormat="1" applyFont="1" applyFill="1" applyBorder="1" applyAlignment="1"/>
    <xf numFmtId="0" fontId="5" fillId="7" borderId="26" xfId="0" applyFont="1" applyFill="1" applyBorder="1" applyAlignment="1">
      <alignment horizontal="center"/>
    </xf>
    <xf numFmtId="0" fontId="5" fillId="7" borderId="44" xfId="0" applyFont="1" applyFill="1" applyBorder="1" applyAlignment="1">
      <alignment horizontal="center"/>
    </xf>
    <xf numFmtId="0" fontId="5" fillId="7" borderId="45" xfId="0" applyFont="1" applyFill="1" applyBorder="1" applyAlignment="1">
      <alignment horizontal="center"/>
    </xf>
    <xf numFmtId="0" fontId="11" fillId="4" borderId="46" xfId="0" applyFont="1" applyFill="1" applyBorder="1" applyAlignment="1">
      <alignment horizontal="left" vertical="center"/>
    </xf>
    <xf numFmtId="49" fontId="20" fillId="6" borderId="4" xfId="0" applyNumberFormat="1" applyFont="1" applyFill="1" applyBorder="1" applyAlignment="1">
      <alignment horizontal="center"/>
    </xf>
    <xf numFmtId="49" fontId="20" fillId="6" borderId="11" xfId="0" applyNumberFormat="1" applyFont="1" applyFill="1" applyBorder="1" applyAlignment="1">
      <alignment horizontal="center"/>
    </xf>
    <xf numFmtId="49" fontId="10" fillId="6" borderId="4" xfId="0" applyNumberFormat="1" applyFont="1" applyFill="1" applyBorder="1" applyAlignment="1">
      <alignment horizontal="center"/>
    </xf>
    <xf numFmtId="49" fontId="20" fillId="6" borderId="6" xfId="0" applyNumberFormat="1" applyFont="1" applyFill="1" applyBorder="1" applyAlignment="1">
      <alignment horizontal="center"/>
    </xf>
    <xf numFmtId="49" fontId="20" fillId="6" borderId="3" xfId="0" applyNumberFormat="1" applyFont="1" applyFill="1" applyBorder="1" applyAlignment="1">
      <alignment horizontal="center"/>
    </xf>
    <xf numFmtId="49" fontId="10" fillId="6" borderId="6" xfId="0" applyNumberFormat="1" applyFont="1" applyFill="1" applyBorder="1" applyAlignment="1">
      <alignment horizontal="center"/>
    </xf>
    <xf numFmtId="49" fontId="7" fillId="6" borderId="11" xfId="0" applyNumberFormat="1" applyFont="1" applyFill="1" applyBorder="1" applyAlignment="1">
      <alignment horizontal="center"/>
    </xf>
    <xf numFmtId="49" fontId="5" fillId="6" borderId="4" xfId="0" applyNumberFormat="1" applyFont="1" applyFill="1" applyBorder="1" applyAlignment="1">
      <alignment horizontal="center"/>
    </xf>
    <xf numFmtId="0" fontId="5" fillId="3" borderId="4" xfId="0" applyFont="1" applyFill="1" applyBorder="1"/>
    <xf numFmtId="0" fontId="5" fillId="7" borderId="39" xfId="0" applyFont="1" applyFill="1" applyBorder="1"/>
    <xf numFmtId="49" fontId="7" fillId="6" borderId="4" xfId="0" applyNumberFormat="1" applyFont="1" applyFill="1" applyBorder="1" applyAlignment="1">
      <alignment horizontal="center"/>
    </xf>
    <xf numFmtId="0" fontId="21" fillId="6" borderId="4" xfId="0" applyFont="1" applyFill="1" applyBorder="1"/>
    <xf numFmtId="49" fontId="7" fillId="4" borderId="32" xfId="0" applyNumberFormat="1" applyFont="1" applyFill="1" applyBorder="1" applyAlignment="1">
      <alignment horizontal="center"/>
    </xf>
    <xf numFmtId="49" fontId="7" fillId="4" borderId="8" xfId="0" applyNumberFormat="1" applyFont="1" applyFill="1" applyBorder="1" applyAlignment="1">
      <alignment horizontal="center"/>
    </xf>
    <xf numFmtId="49" fontId="4" fillId="4" borderId="8" xfId="0" applyNumberFormat="1" applyFont="1" applyFill="1" applyBorder="1" applyAlignment="1">
      <alignment horizontal="center"/>
    </xf>
    <xf numFmtId="0" fontId="26" fillId="4" borderId="32" xfId="0" applyFont="1" applyFill="1" applyBorder="1"/>
    <xf numFmtId="0" fontId="0" fillId="0" borderId="0" xfId="0" applyFill="1" applyBorder="1" applyAlignment="1">
      <alignment horizontal="center"/>
    </xf>
    <xf numFmtId="3" fontId="36" fillId="0" borderId="0" xfId="0" applyNumberFormat="1" applyFont="1" applyFill="1" applyBorder="1" applyAlignment="1"/>
    <xf numFmtId="3" fontId="4" fillId="0" borderId="0" xfId="0" applyNumberFormat="1" applyFont="1" applyFill="1" applyBorder="1" applyAlignment="1">
      <alignment horizontal="right"/>
    </xf>
    <xf numFmtId="0" fontId="5" fillId="0" borderId="32" xfId="0" applyFont="1" applyBorder="1" applyAlignment="1">
      <alignment horizontal="center"/>
    </xf>
    <xf numFmtId="0" fontId="5" fillId="7" borderId="1" xfId="0" applyFont="1" applyFill="1" applyBorder="1"/>
    <xf numFmtId="49" fontId="19" fillId="7" borderId="20" xfId="0" applyNumberFormat="1" applyFont="1" applyFill="1" applyBorder="1" applyAlignment="1">
      <alignment horizontal="center"/>
    </xf>
    <xf numFmtId="0" fontId="5" fillId="7" borderId="0" xfId="0" applyFont="1" applyFill="1" applyBorder="1"/>
    <xf numFmtId="0" fontId="5" fillId="7" borderId="20" xfId="0" applyFont="1" applyFill="1" applyBorder="1"/>
    <xf numFmtId="0" fontId="5" fillId="7" borderId="47" xfId="0" applyFont="1" applyFill="1" applyBorder="1"/>
    <xf numFmtId="49" fontId="19" fillId="7" borderId="39" xfId="0" applyNumberFormat="1" applyFont="1" applyFill="1" applyBorder="1" applyAlignment="1">
      <alignment horizontal="center"/>
    </xf>
    <xf numFmtId="49" fontId="19" fillId="7" borderId="45" xfId="0" applyNumberFormat="1" applyFont="1" applyFill="1" applyBorder="1" applyAlignment="1">
      <alignment horizontal="center"/>
    </xf>
    <xf numFmtId="3" fontId="14" fillId="0" borderId="0" xfId="0" applyNumberFormat="1" applyFont="1" applyFill="1" applyBorder="1"/>
    <xf numFmtId="0" fontId="13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0" fillId="7" borderId="34" xfId="0" applyFill="1" applyBorder="1" applyAlignment="1">
      <alignment horizontal="center"/>
    </xf>
    <xf numFmtId="0" fontId="0" fillId="7" borderId="48" xfId="0" applyFill="1" applyBorder="1" applyAlignment="1">
      <alignment horizontal="center"/>
    </xf>
    <xf numFmtId="0" fontId="0" fillId="7" borderId="49" xfId="0" applyFill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0" fontId="12" fillId="4" borderId="40" xfId="0" applyFont="1" applyFill="1" applyBorder="1" applyAlignment="1">
      <alignment vertical="center"/>
    </xf>
    <xf numFmtId="0" fontId="5" fillId="7" borderId="25" xfId="0" applyFont="1" applyFill="1" applyBorder="1"/>
    <xf numFmtId="0" fontId="5" fillId="4" borderId="40" xfId="0" applyFont="1" applyFill="1" applyBorder="1" applyAlignment="1"/>
    <xf numFmtId="0" fontId="5" fillId="7" borderId="23" xfId="0" applyFont="1" applyFill="1" applyBorder="1"/>
    <xf numFmtId="49" fontId="5" fillId="7" borderId="50" xfId="0" applyNumberFormat="1" applyFont="1" applyFill="1" applyBorder="1" applyAlignment="1">
      <alignment horizontal="center"/>
    </xf>
    <xf numFmtId="0" fontId="5" fillId="4" borderId="41" xfId="0" applyFont="1" applyFill="1" applyBorder="1" applyAlignment="1"/>
    <xf numFmtId="0" fontId="9" fillId="3" borderId="3" xfId="0" applyFont="1" applyFill="1" applyBorder="1"/>
    <xf numFmtId="49" fontId="8" fillId="8" borderId="43" xfId="0" applyNumberFormat="1" applyFont="1" applyFill="1" applyBorder="1" applyAlignment="1">
      <alignment horizontal="center" vertical="center" wrapText="1"/>
    </xf>
    <xf numFmtId="49" fontId="8" fillId="8" borderId="52" xfId="0" applyNumberFormat="1" applyFont="1" applyFill="1" applyBorder="1" applyAlignment="1">
      <alignment horizontal="center" vertical="center" wrapText="1"/>
    </xf>
    <xf numFmtId="0" fontId="1" fillId="0" borderId="0" xfId="0" applyFont="1"/>
    <xf numFmtId="49" fontId="1" fillId="8" borderId="53" xfId="0" applyNumberFormat="1" applyFont="1" applyFill="1" applyBorder="1" applyAlignment="1">
      <alignment horizontal="center"/>
    </xf>
    <xf numFmtId="3" fontId="18" fillId="7" borderId="54" xfId="0" applyNumberFormat="1" applyFont="1" applyFill="1" applyBorder="1" applyAlignment="1">
      <alignment horizontal="center"/>
    </xf>
    <xf numFmtId="3" fontId="9" fillId="6" borderId="55" xfId="0" applyNumberFormat="1" applyFont="1" applyFill="1" applyBorder="1" applyAlignment="1">
      <alignment horizontal="right"/>
    </xf>
    <xf numFmtId="3" fontId="9" fillId="2" borderId="55" xfId="0" applyNumberFormat="1" applyFont="1" applyFill="1" applyBorder="1" applyAlignment="1">
      <alignment horizontal="right"/>
    </xf>
    <xf numFmtId="3" fontId="21" fillId="4" borderId="56" xfId="0" applyNumberFormat="1" applyFont="1" applyFill="1" applyBorder="1" applyAlignment="1">
      <alignment horizontal="right"/>
    </xf>
    <xf numFmtId="0" fontId="5" fillId="6" borderId="37" xfId="0" applyFont="1" applyFill="1" applyBorder="1" applyAlignment="1"/>
    <xf numFmtId="0" fontId="5" fillId="6" borderId="38" xfId="0" applyFont="1" applyFill="1" applyBorder="1" applyAlignment="1"/>
    <xf numFmtId="3" fontId="14" fillId="0" borderId="0" xfId="0" applyNumberFormat="1" applyFont="1"/>
    <xf numFmtId="0" fontId="41" fillId="0" borderId="0" xfId="0" applyFont="1"/>
    <xf numFmtId="3" fontId="14" fillId="0" borderId="0" xfId="0" applyNumberFormat="1" applyFont="1" applyFill="1"/>
    <xf numFmtId="49" fontId="40" fillId="0" borderId="0" xfId="0" applyNumberFormat="1" applyFont="1" applyBorder="1" applyAlignment="1">
      <alignment vertical="center"/>
    </xf>
    <xf numFmtId="4" fontId="6" fillId="0" borderId="24" xfId="0" applyNumberFormat="1" applyFont="1" applyFill="1" applyBorder="1" applyAlignment="1">
      <alignment horizontal="right"/>
    </xf>
    <xf numFmtId="4" fontId="6" fillId="0" borderId="3" xfId="0" applyNumberFormat="1" applyFont="1" applyFill="1" applyBorder="1" applyAlignment="1">
      <alignment horizontal="right"/>
    </xf>
    <xf numFmtId="4" fontId="8" fillId="0" borderId="0" xfId="0" applyNumberFormat="1" applyFont="1" applyFill="1" applyBorder="1" applyAlignment="1"/>
    <xf numFmtId="4" fontId="6" fillId="0" borderId="0" xfId="0" applyNumberFormat="1" applyFont="1" applyFill="1" applyBorder="1" applyAlignment="1">
      <alignment horizontal="right"/>
    </xf>
    <xf numFmtId="4" fontId="36" fillId="4" borderId="42" xfId="0" applyNumberFormat="1" applyFont="1" applyFill="1" applyBorder="1" applyAlignment="1"/>
    <xf numFmtId="4" fontId="36" fillId="4" borderId="58" xfId="0" applyNumberFormat="1" applyFont="1" applyFill="1" applyBorder="1" applyAlignment="1"/>
    <xf numFmtId="4" fontId="36" fillId="4" borderId="59" xfId="0" applyNumberFormat="1" applyFont="1" applyFill="1" applyBorder="1" applyAlignment="1"/>
    <xf numFmtId="4" fontId="6" fillId="0" borderId="16" xfId="0" applyNumberFormat="1" applyFont="1" applyFill="1" applyBorder="1" applyAlignment="1">
      <alignment horizontal="right"/>
    </xf>
    <xf numFmtId="4" fontId="4" fillId="0" borderId="0" xfId="0" applyNumberFormat="1" applyFont="1" applyFill="1" applyBorder="1" applyAlignment="1">
      <alignment horizontal="right"/>
    </xf>
    <xf numFmtId="4" fontId="8" fillId="6" borderId="44" xfId="0" applyNumberFormat="1" applyFont="1" applyFill="1" applyBorder="1" applyAlignment="1"/>
    <xf numFmtId="4" fontId="8" fillId="6" borderId="1" xfId="0" applyNumberFormat="1" applyFont="1" applyFill="1" applyBorder="1" applyAlignment="1"/>
    <xf numFmtId="4" fontId="8" fillId="6" borderId="60" xfId="0" applyNumberFormat="1" applyFont="1" applyFill="1" applyBorder="1" applyAlignment="1"/>
    <xf numFmtId="4" fontId="4" fillId="3" borderId="26" xfId="0" applyNumberFormat="1" applyFont="1" applyFill="1" applyBorder="1" applyAlignment="1">
      <alignment horizontal="right"/>
    </xf>
    <xf numFmtId="4" fontId="4" fillId="3" borderId="36" xfId="0" applyNumberFormat="1" applyFont="1" applyFill="1" applyBorder="1" applyAlignment="1">
      <alignment horizontal="right"/>
    </xf>
    <xf numFmtId="4" fontId="6" fillId="0" borderId="32" xfId="0" applyNumberFormat="1" applyFont="1" applyFill="1" applyBorder="1" applyAlignment="1">
      <alignment horizontal="right"/>
    </xf>
    <xf numFmtId="49" fontId="6" fillId="0" borderId="17" xfId="0" applyNumberFormat="1" applyFont="1" applyFill="1" applyBorder="1" applyAlignment="1">
      <alignment horizontal="center"/>
    </xf>
    <xf numFmtId="4" fontId="36" fillId="4" borderId="57" xfId="0" applyNumberFormat="1" applyFont="1" applyFill="1" applyBorder="1" applyAlignment="1"/>
    <xf numFmtId="4" fontId="36" fillId="0" borderId="0" xfId="0" applyNumberFormat="1" applyFont="1" applyFill="1" applyBorder="1" applyAlignment="1"/>
    <xf numFmtId="4" fontId="4" fillId="3" borderId="61" xfId="0" applyNumberFormat="1" applyFont="1" applyFill="1" applyBorder="1" applyAlignment="1">
      <alignment horizontal="right"/>
    </xf>
    <xf numFmtId="4" fontId="6" fillId="0" borderId="21" xfId="0" applyNumberFormat="1" applyFont="1" applyFill="1" applyBorder="1" applyAlignment="1">
      <alignment horizontal="right"/>
    </xf>
    <xf numFmtId="0" fontId="5" fillId="0" borderId="17" xfId="0" applyFont="1" applyBorder="1" applyAlignment="1">
      <alignment horizontal="center"/>
    </xf>
    <xf numFmtId="0" fontId="6" fillId="2" borderId="17" xfId="0" applyFont="1" applyFill="1" applyBorder="1"/>
    <xf numFmtId="0" fontId="8" fillId="3" borderId="50" xfId="0" applyFont="1" applyFill="1" applyBorder="1"/>
    <xf numFmtId="0" fontId="8" fillId="3" borderId="6" xfId="0" applyFont="1" applyFill="1" applyBorder="1"/>
    <xf numFmtId="0" fontId="0" fillId="2" borderId="0" xfId="0" applyFill="1"/>
    <xf numFmtId="0" fontId="22" fillId="2" borderId="11" xfId="0" applyFont="1" applyFill="1" applyBorder="1"/>
    <xf numFmtId="0" fontId="22" fillId="2" borderId="51" xfId="0" applyFont="1" applyFill="1" applyBorder="1"/>
    <xf numFmtId="3" fontId="23" fillId="0" borderId="3" xfId="0" applyNumberFormat="1" applyFont="1" applyFill="1" applyBorder="1" applyAlignment="1">
      <alignment horizontal="right"/>
    </xf>
    <xf numFmtId="0" fontId="5" fillId="0" borderId="8" xfId="0" applyFont="1" applyFill="1" applyBorder="1" applyAlignment="1">
      <alignment horizontal="center"/>
    </xf>
    <xf numFmtId="0" fontId="6" fillId="0" borderId="62" xfId="0" applyFont="1" applyFill="1" applyBorder="1"/>
    <xf numFmtId="49" fontId="3" fillId="7" borderId="0" xfId="0" applyNumberFormat="1" applyFont="1" applyFill="1" applyBorder="1" applyAlignment="1">
      <alignment horizontal="center"/>
    </xf>
    <xf numFmtId="49" fontId="4" fillId="7" borderId="0" xfId="0" applyNumberFormat="1" applyFont="1" applyFill="1" applyBorder="1" applyAlignment="1">
      <alignment horizontal="center"/>
    </xf>
    <xf numFmtId="49" fontId="20" fillId="2" borderId="4" xfId="0" applyNumberFormat="1" applyFont="1" applyFill="1" applyBorder="1" applyAlignment="1">
      <alignment horizontal="center"/>
    </xf>
    <xf numFmtId="49" fontId="20" fillId="2" borderId="3" xfId="0" applyNumberFormat="1" applyFont="1" applyFill="1" applyBorder="1" applyAlignment="1">
      <alignment horizontal="center"/>
    </xf>
    <xf numFmtId="49" fontId="10" fillId="2" borderId="4" xfId="0" applyNumberFormat="1" applyFont="1" applyFill="1" applyBorder="1" applyAlignment="1">
      <alignment horizontal="center"/>
    </xf>
    <xf numFmtId="0" fontId="8" fillId="2" borderId="32" xfId="0" applyFont="1" applyFill="1" applyBorder="1"/>
    <xf numFmtId="0" fontId="8" fillId="2" borderId="64" xfId="0" applyFont="1" applyFill="1" applyBorder="1"/>
    <xf numFmtId="0" fontId="0" fillId="0" borderId="34" xfId="0" applyFill="1" applyBorder="1" applyAlignment="1">
      <alignment horizontal="center"/>
    </xf>
    <xf numFmtId="4" fontId="6" fillId="0" borderId="19" xfId="0" applyNumberFormat="1" applyFont="1" applyFill="1" applyBorder="1" applyAlignment="1">
      <alignment horizontal="right"/>
    </xf>
    <xf numFmtId="4" fontId="6" fillId="0" borderId="64" xfId="0" applyNumberFormat="1" applyFont="1" applyFill="1" applyBorder="1" applyAlignment="1">
      <alignment horizontal="right"/>
    </xf>
    <xf numFmtId="49" fontId="14" fillId="7" borderId="0" xfId="0" applyNumberFormat="1" applyFont="1" applyFill="1" applyBorder="1" applyAlignment="1">
      <alignment horizontal="center"/>
    </xf>
    <xf numFmtId="3" fontId="5" fillId="2" borderId="3" xfId="0" applyNumberFormat="1" applyFont="1" applyFill="1" applyBorder="1"/>
    <xf numFmtId="49" fontId="14" fillId="0" borderId="34" xfId="0" applyNumberFormat="1" applyFont="1" applyFill="1" applyBorder="1" applyAlignment="1">
      <alignment horizontal="center"/>
    </xf>
    <xf numFmtId="0" fontId="2" fillId="3" borderId="33" xfId="0" applyFont="1" applyFill="1" applyBorder="1" applyAlignment="1">
      <alignment horizontal="center"/>
    </xf>
    <xf numFmtId="49" fontId="3" fillId="3" borderId="34" xfId="0" applyNumberFormat="1" applyFont="1" applyFill="1" applyBorder="1" applyAlignment="1">
      <alignment horizontal="center"/>
    </xf>
    <xf numFmtId="49" fontId="4" fillId="3" borderId="34" xfId="0" applyNumberFormat="1" applyFont="1" applyFill="1" applyBorder="1" applyAlignment="1">
      <alignment horizontal="center"/>
    </xf>
    <xf numFmtId="49" fontId="5" fillId="3" borderId="34" xfId="0" applyNumberFormat="1" applyFont="1" applyFill="1" applyBorder="1" applyAlignment="1">
      <alignment horizontal="center"/>
    </xf>
    <xf numFmtId="0" fontId="16" fillId="3" borderId="35" xfId="0" applyFont="1" applyFill="1" applyBorder="1"/>
    <xf numFmtId="0" fontId="13" fillId="3" borderId="0" xfId="0" applyFont="1" applyFill="1" applyBorder="1" applyAlignment="1">
      <alignment horizontal="center"/>
    </xf>
    <xf numFmtId="0" fontId="2" fillId="3" borderId="36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49" fontId="5" fillId="3" borderId="7" xfId="0" applyNumberFormat="1" applyFont="1" applyFill="1" applyBorder="1" applyAlignment="1">
      <alignment horizontal="center"/>
    </xf>
    <xf numFmtId="49" fontId="5" fillId="3" borderId="50" xfId="0" applyNumberFormat="1" applyFont="1" applyFill="1" applyBorder="1" applyAlignment="1">
      <alignment horizontal="center"/>
    </xf>
    <xf numFmtId="0" fontId="5" fillId="3" borderId="25" xfId="0" applyFont="1" applyFill="1" applyBorder="1"/>
    <xf numFmtId="0" fontId="5" fillId="3" borderId="65" xfId="0" applyFont="1" applyFill="1" applyBorder="1" applyAlignment="1">
      <alignment horizontal="center"/>
    </xf>
    <xf numFmtId="0" fontId="5" fillId="3" borderId="17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5" fillId="3" borderId="20" xfId="0" applyFont="1" applyFill="1" applyBorder="1" applyAlignment="1">
      <alignment horizontal="center"/>
    </xf>
    <xf numFmtId="49" fontId="5" fillId="3" borderId="20" xfId="0" applyNumberFormat="1" applyFont="1" applyFill="1" applyBorder="1" applyAlignment="1">
      <alignment horizontal="center"/>
    </xf>
    <xf numFmtId="49" fontId="5" fillId="3" borderId="0" xfId="0" applyNumberFormat="1" applyFont="1" applyFill="1" applyBorder="1" applyAlignment="1">
      <alignment horizontal="center"/>
    </xf>
    <xf numFmtId="0" fontId="5" fillId="3" borderId="22" xfId="0" applyFont="1" applyFill="1" applyBorder="1"/>
    <xf numFmtId="0" fontId="5" fillId="3" borderId="0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/>
    </xf>
    <xf numFmtId="0" fontId="5" fillId="3" borderId="39" xfId="0" applyFont="1" applyFill="1" applyBorder="1" applyAlignment="1">
      <alignment horizontal="center"/>
    </xf>
    <xf numFmtId="49" fontId="5" fillId="3" borderId="39" xfId="0" applyNumberFormat="1" applyFont="1" applyFill="1" applyBorder="1" applyAlignment="1">
      <alignment horizontal="center"/>
    </xf>
    <xf numFmtId="49" fontId="5" fillId="3" borderId="40" xfId="0" applyNumberFormat="1" applyFont="1" applyFill="1" applyBorder="1" applyAlignment="1">
      <alignment horizontal="center"/>
    </xf>
    <xf numFmtId="0" fontId="5" fillId="3" borderId="41" xfId="0" applyFont="1" applyFill="1" applyBorder="1"/>
    <xf numFmtId="0" fontId="25" fillId="9" borderId="3" xfId="0" applyFont="1" applyFill="1" applyBorder="1" applyAlignment="1">
      <alignment horizontal="center"/>
    </xf>
    <xf numFmtId="0" fontId="16" fillId="0" borderId="0" xfId="0" applyFont="1"/>
    <xf numFmtId="0" fontId="44" fillId="0" borderId="0" xfId="0" applyFont="1"/>
    <xf numFmtId="0" fontId="11" fillId="9" borderId="11" xfId="0" applyFont="1" applyFill="1" applyBorder="1"/>
    <xf numFmtId="0" fontId="11" fillId="9" borderId="3" xfId="0" applyFont="1" applyFill="1" applyBorder="1"/>
    <xf numFmtId="0" fontId="9" fillId="3" borderId="4" xfId="0" applyFont="1" applyFill="1" applyBorder="1"/>
    <xf numFmtId="49" fontId="40" fillId="0" borderId="0" xfId="0" applyNumberFormat="1" applyFont="1" applyBorder="1" applyAlignment="1">
      <alignment horizontal="right" vertical="center"/>
    </xf>
    <xf numFmtId="3" fontId="10" fillId="0" borderId="55" xfId="0" applyNumberFormat="1" applyFont="1" applyBorder="1" applyAlignment="1">
      <alignment horizontal="right"/>
    </xf>
    <xf numFmtId="3" fontId="8" fillId="3" borderId="55" xfId="0" applyNumberFormat="1" applyFont="1" applyFill="1" applyBorder="1" applyAlignment="1">
      <alignment horizontal="right"/>
    </xf>
    <xf numFmtId="0" fontId="8" fillId="3" borderId="4" xfId="0" applyFont="1" applyFill="1" applyBorder="1"/>
    <xf numFmtId="49" fontId="42" fillId="10" borderId="0" xfId="0" applyNumberFormat="1" applyFont="1" applyFill="1" applyBorder="1" applyAlignment="1">
      <alignment horizontal="center" vertical="center"/>
    </xf>
    <xf numFmtId="49" fontId="5" fillId="10" borderId="0" xfId="0" applyNumberFormat="1" applyFont="1" applyFill="1" applyBorder="1" applyAlignment="1">
      <alignment horizontal="center" vertical="center"/>
    </xf>
    <xf numFmtId="0" fontId="2" fillId="0" borderId="36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3" fontId="37" fillId="0" borderId="3" xfId="0" applyNumberFormat="1" applyFont="1" applyFill="1" applyBorder="1" applyAlignment="1">
      <alignment horizontal="right"/>
    </xf>
    <xf numFmtId="0" fontId="0" fillId="0" borderId="34" xfId="0" applyBorder="1"/>
    <xf numFmtId="4" fontId="0" fillId="0" borderId="0" xfId="0" applyNumberFormat="1" applyBorder="1"/>
    <xf numFmtId="0" fontId="2" fillId="0" borderId="3" xfId="0" applyFont="1" applyBorder="1" applyAlignment="1">
      <alignment horizontal="center"/>
    </xf>
    <xf numFmtId="3" fontId="8" fillId="9" borderId="3" xfId="0" applyNumberFormat="1" applyFont="1" applyFill="1" applyBorder="1" applyAlignment="1"/>
    <xf numFmtId="0" fontId="6" fillId="13" borderId="3" xfId="0" applyFont="1" applyFill="1" applyBorder="1"/>
    <xf numFmtId="0" fontId="6" fillId="2" borderId="38" xfId="0" applyFont="1" applyFill="1" applyBorder="1"/>
    <xf numFmtId="3" fontId="6" fillId="2" borderId="3" xfId="0" applyNumberFormat="1" applyFont="1" applyFill="1" applyBorder="1" applyAlignment="1"/>
    <xf numFmtId="3" fontId="36" fillId="4" borderId="3" xfId="0" applyNumberFormat="1" applyFont="1" applyFill="1" applyBorder="1" applyAlignment="1"/>
    <xf numFmtId="3" fontId="18" fillId="3" borderId="3" xfId="0" applyNumberFormat="1" applyFont="1" applyFill="1" applyBorder="1" applyAlignment="1"/>
    <xf numFmtId="0" fontId="5" fillId="0" borderId="3" xfId="0" applyFont="1" applyBorder="1" applyAlignment="1">
      <alignment horizontal="left"/>
    </xf>
    <xf numFmtId="3" fontId="5" fillId="0" borderId="3" xfId="0" applyNumberFormat="1" applyFont="1" applyBorder="1" applyAlignment="1">
      <alignment horizontal="right"/>
    </xf>
    <xf numFmtId="3" fontId="25" fillId="4" borderId="67" xfId="0" applyNumberFormat="1" applyFont="1" applyFill="1" applyBorder="1" applyAlignment="1"/>
    <xf numFmtId="0" fontId="25" fillId="6" borderId="26" xfId="0" applyFont="1" applyFill="1" applyBorder="1" applyAlignment="1">
      <alignment horizontal="center"/>
    </xf>
    <xf numFmtId="0" fontId="36" fillId="6" borderId="37" xfId="0" applyFont="1" applyFill="1" applyBorder="1" applyAlignment="1"/>
    <xf numFmtId="0" fontId="2" fillId="0" borderId="3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49" fontId="7" fillId="0" borderId="37" xfId="0" applyNumberFormat="1" applyFont="1" applyFill="1" applyBorder="1" applyAlignment="1">
      <alignment horizontal="center"/>
    </xf>
    <xf numFmtId="0" fontId="8" fillId="3" borderId="26" xfId="0" applyFont="1" applyFill="1" applyBorder="1"/>
    <xf numFmtId="49" fontId="7" fillId="13" borderId="3" xfId="0" applyNumberFormat="1" applyFont="1" applyFill="1" applyBorder="1" applyAlignment="1">
      <alignment horizontal="center"/>
    </xf>
    <xf numFmtId="3" fontId="6" fillId="13" borderId="3" xfId="0" applyNumberFormat="1" applyFont="1" applyFill="1" applyBorder="1" applyAlignment="1">
      <alignment horizontal="right"/>
    </xf>
    <xf numFmtId="3" fontId="4" fillId="13" borderId="3" xfId="0" applyNumberFormat="1" applyFont="1" applyFill="1" applyBorder="1" applyAlignment="1">
      <alignment horizontal="right"/>
    </xf>
    <xf numFmtId="3" fontId="25" fillId="0" borderId="3" xfId="0" applyNumberFormat="1" applyFont="1" applyFill="1" applyBorder="1" applyAlignment="1">
      <alignment horizontal="right" vertical="center"/>
    </xf>
    <xf numFmtId="0" fontId="0" fillId="0" borderId="3" xfId="0" applyBorder="1"/>
    <xf numFmtId="3" fontId="21" fillId="4" borderId="3" xfId="0" applyNumberFormat="1" applyFont="1" applyFill="1" applyBorder="1" applyAlignment="1">
      <alignment horizontal="right" vertical="center"/>
    </xf>
    <xf numFmtId="3" fontId="9" fillId="9" borderId="3" xfId="0" applyNumberFormat="1" applyFont="1" applyFill="1" applyBorder="1" applyAlignment="1">
      <alignment horizontal="right" vertical="center"/>
    </xf>
    <xf numFmtId="3" fontId="9" fillId="3" borderId="3" xfId="0" applyNumberFormat="1" applyFont="1" applyFill="1" applyBorder="1" applyAlignment="1">
      <alignment horizontal="right" vertical="center"/>
    </xf>
    <xf numFmtId="3" fontId="16" fillId="10" borderId="11" xfId="0" applyNumberFormat="1" applyFont="1" applyFill="1" applyBorder="1" applyAlignment="1">
      <alignment horizontal="right" vertical="center"/>
    </xf>
    <xf numFmtId="3" fontId="16" fillId="10" borderId="26" xfId="0" applyNumberFormat="1" applyFont="1" applyFill="1" applyBorder="1" applyAlignment="1">
      <alignment horizontal="right" vertical="center"/>
    </xf>
    <xf numFmtId="0" fontId="2" fillId="10" borderId="36" xfId="0" applyFont="1" applyFill="1" applyBorder="1" applyAlignment="1">
      <alignment horizontal="center"/>
    </xf>
    <xf numFmtId="0" fontId="43" fillId="10" borderId="0" xfId="0" applyFont="1" applyFill="1" applyBorder="1" applyAlignment="1">
      <alignment horizontal="left" vertical="center"/>
    </xf>
    <xf numFmtId="0" fontId="5" fillId="10" borderId="0" xfId="0" applyFont="1" applyFill="1" applyBorder="1" applyAlignment="1">
      <alignment horizontal="left" vertical="center"/>
    </xf>
    <xf numFmtId="49" fontId="42" fillId="10" borderId="0" xfId="0" applyNumberFormat="1" applyFont="1" applyFill="1" applyBorder="1" applyAlignment="1">
      <alignment horizontal="left" vertical="center"/>
    </xf>
    <xf numFmtId="49" fontId="5" fillId="10" borderId="0" xfId="0" applyNumberFormat="1" applyFont="1" applyFill="1" applyBorder="1" applyAlignment="1">
      <alignment horizontal="left" vertical="center"/>
    </xf>
    <xf numFmtId="0" fontId="5" fillId="0" borderId="7" xfId="0" applyFont="1" applyBorder="1" applyAlignment="1">
      <alignment horizontal="center"/>
    </xf>
    <xf numFmtId="0" fontId="36" fillId="6" borderId="3" xfId="0" applyFont="1" applyFill="1" applyBorder="1" applyAlignment="1"/>
    <xf numFmtId="0" fontId="5" fillId="6" borderId="3" xfId="0" applyFont="1" applyFill="1" applyBorder="1" applyAlignment="1"/>
    <xf numFmtId="0" fontId="10" fillId="0" borderId="3" xfId="0" applyFont="1" applyBorder="1" applyAlignment="1">
      <alignment horizontal="right"/>
    </xf>
    <xf numFmtId="0" fontId="5" fillId="0" borderId="3" xfId="0" applyFont="1" applyBorder="1" applyAlignment="1">
      <alignment horizontal="right"/>
    </xf>
    <xf numFmtId="49" fontId="7" fillId="4" borderId="3" xfId="0" applyNumberFormat="1" applyFont="1" applyFill="1" applyBorder="1" applyAlignment="1">
      <alignment horizontal="center"/>
    </xf>
    <xf numFmtId="49" fontId="4" fillId="4" borderId="3" xfId="0" applyNumberFormat="1" applyFont="1" applyFill="1" applyBorder="1" applyAlignment="1">
      <alignment horizontal="center"/>
    </xf>
    <xf numFmtId="0" fontId="5" fillId="2" borderId="5" xfId="0" applyFont="1" applyFill="1" applyBorder="1"/>
    <xf numFmtId="49" fontId="5" fillId="0" borderId="6" xfId="0" applyNumberFormat="1" applyFont="1" applyFill="1" applyBorder="1" applyAlignment="1">
      <alignment horizontal="center"/>
    </xf>
    <xf numFmtId="49" fontId="23" fillId="2" borderId="4" xfId="0" applyNumberFormat="1" applyFont="1" applyFill="1" applyBorder="1" applyAlignment="1">
      <alignment horizontal="center"/>
    </xf>
    <xf numFmtId="49" fontId="7" fillId="4" borderId="6" xfId="0" applyNumberFormat="1" applyFont="1" applyFill="1" applyBorder="1" applyAlignment="1">
      <alignment horizontal="center"/>
    </xf>
    <xf numFmtId="49" fontId="7" fillId="3" borderId="17" xfId="0" applyNumberFormat="1" applyFont="1" applyFill="1" applyBorder="1" applyAlignment="1">
      <alignment horizontal="center"/>
    </xf>
    <xf numFmtId="49" fontId="7" fillId="2" borderId="8" xfId="0" applyNumberFormat="1" applyFont="1" applyFill="1" applyBorder="1" applyAlignment="1">
      <alignment horizontal="center"/>
    </xf>
    <xf numFmtId="0" fontId="11" fillId="4" borderId="68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center"/>
    </xf>
    <xf numFmtId="0" fontId="6" fillId="13" borderId="38" xfId="0" applyFont="1" applyFill="1" applyBorder="1"/>
    <xf numFmtId="49" fontId="7" fillId="13" borderId="6" xfId="0" applyNumberFormat="1" applyFont="1" applyFill="1" applyBorder="1" applyAlignment="1">
      <alignment horizontal="center"/>
    </xf>
    <xf numFmtId="49" fontId="6" fillId="13" borderId="3" xfId="0" applyNumberFormat="1" applyFont="1" applyFill="1" applyBorder="1" applyAlignment="1">
      <alignment horizontal="right"/>
    </xf>
    <xf numFmtId="49" fontId="6" fillId="0" borderId="3" xfId="0" applyNumberFormat="1" applyFont="1" applyFill="1" applyBorder="1" applyAlignment="1">
      <alignment horizontal="right"/>
    </xf>
    <xf numFmtId="0" fontId="6" fillId="13" borderId="23" xfId="0" applyFont="1" applyFill="1" applyBorder="1"/>
    <xf numFmtId="0" fontId="2" fillId="10" borderId="1" xfId="0" applyFont="1" applyFill="1" applyBorder="1" applyAlignment="1">
      <alignment horizontal="center"/>
    </xf>
    <xf numFmtId="0" fontId="5" fillId="10" borderId="68" xfId="0" applyFont="1" applyFill="1" applyBorder="1" applyAlignment="1">
      <alignment horizontal="center" vertical="center"/>
    </xf>
    <xf numFmtId="0" fontId="11" fillId="4" borderId="3" xfId="0" applyFont="1" applyFill="1" applyBorder="1" applyAlignment="1">
      <alignment horizontal="left" vertical="center"/>
    </xf>
    <xf numFmtId="0" fontId="12" fillId="4" borderId="3" xfId="0" applyFont="1" applyFill="1" applyBorder="1" applyAlignment="1">
      <alignment vertical="center"/>
    </xf>
    <xf numFmtId="0" fontId="5" fillId="4" borderId="3" xfId="0" applyFont="1" applyFill="1" applyBorder="1" applyAlignment="1"/>
    <xf numFmtId="0" fontId="5" fillId="13" borderId="3" xfId="0" applyFont="1" applyFill="1" applyBorder="1" applyAlignment="1">
      <alignment horizontal="center"/>
    </xf>
    <xf numFmtId="0" fontId="36" fillId="9" borderId="3" xfId="0" applyFont="1" applyFill="1" applyBorder="1" applyAlignment="1"/>
    <xf numFmtId="0" fontId="5" fillId="9" borderId="3" xfId="0" applyFont="1" applyFill="1" applyBorder="1" applyAlignment="1"/>
    <xf numFmtId="0" fontId="5" fillId="3" borderId="3" xfId="0" applyFont="1" applyFill="1" applyBorder="1" applyAlignment="1">
      <alignment horizontal="center"/>
    </xf>
    <xf numFmtId="49" fontId="20" fillId="13" borderId="4" xfId="0" applyNumberFormat="1" applyFont="1" applyFill="1" applyBorder="1" applyAlignment="1">
      <alignment horizontal="center"/>
    </xf>
    <xf numFmtId="49" fontId="10" fillId="13" borderId="4" xfId="0" applyNumberFormat="1" applyFont="1" applyFill="1" applyBorder="1" applyAlignment="1">
      <alignment horizontal="center"/>
    </xf>
    <xf numFmtId="49" fontId="27" fillId="13" borderId="3" xfId="0" applyNumberFormat="1" applyFont="1" applyFill="1" applyBorder="1" applyAlignment="1">
      <alignment horizontal="center"/>
    </xf>
    <xf numFmtId="0" fontId="9" fillId="7" borderId="68" xfId="0" applyFont="1" applyFill="1" applyBorder="1" applyAlignment="1">
      <alignment horizontal="center"/>
    </xf>
    <xf numFmtId="49" fontId="9" fillId="7" borderId="68" xfId="0" applyNumberFormat="1" applyFont="1" applyFill="1" applyBorder="1" applyAlignment="1">
      <alignment horizontal="center"/>
    </xf>
    <xf numFmtId="49" fontId="9" fillId="7" borderId="69" xfId="0" applyNumberFormat="1" applyFont="1" applyFill="1" applyBorder="1" applyAlignment="1">
      <alignment horizontal="center"/>
    </xf>
    <xf numFmtId="3" fontId="18" fillId="7" borderId="53" xfId="0" applyNumberFormat="1" applyFont="1" applyFill="1" applyBorder="1" applyAlignment="1">
      <alignment horizontal="center"/>
    </xf>
    <xf numFmtId="0" fontId="18" fillId="7" borderId="43" xfId="0" applyFont="1" applyFill="1" applyBorder="1" applyAlignment="1">
      <alignment horizontal="center"/>
    </xf>
    <xf numFmtId="49" fontId="18" fillId="7" borderId="43" xfId="0" applyNumberFormat="1" applyFont="1" applyFill="1" applyBorder="1" applyAlignment="1">
      <alignment horizontal="center"/>
    </xf>
    <xf numFmtId="49" fontId="18" fillId="7" borderId="70" xfId="0" applyNumberFormat="1" applyFont="1" applyFill="1" applyBorder="1" applyAlignment="1">
      <alignment horizontal="center"/>
    </xf>
    <xf numFmtId="3" fontId="9" fillId="2" borderId="71" xfId="0" applyNumberFormat="1" applyFont="1" applyFill="1" applyBorder="1" applyAlignment="1">
      <alignment horizontal="right"/>
    </xf>
    <xf numFmtId="3" fontId="10" fillId="2" borderId="71" xfId="0" applyNumberFormat="1" applyFont="1" applyFill="1" applyBorder="1" applyAlignment="1">
      <alignment horizontal="right"/>
    </xf>
    <xf numFmtId="3" fontId="9" fillId="13" borderId="0" xfId="0" applyNumberFormat="1" applyFont="1" applyFill="1" applyBorder="1" applyAlignment="1">
      <alignment horizontal="right"/>
    </xf>
    <xf numFmtId="3" fontId="18" fillId="13" borderId="0" xfId="0" applyNumberFormat="1" applyFont="1" applyFill="1" applyBorder="1" applyAlignment="1">
      <alignment horizontal="center"/>
    </xf>
    <xf numFmtId="0" fontId="18" fillId="13" borderId="0" xfId="0" applyFont="1" applyFill="1" applyBorder="1" applyAlignment="1">
      <alignment horizontal="center"/>
    </xf>
    <xf numFmtId="49" fontId="18" fillId="13" borderId="0" xfId="0" applyNumberFormat="1" applyFont="1" applyFill="1" applyBorder="1" applyAlignment="1">
      <alignment horizontal="center"/>
    </xf>
    <xf numFmtId="3" fontId="8" fillId="13" borderId="0" xfId="0" applyNumberFormat="1" applyFont="1" applyFill="1" applyBorder="1" applyAlignment="1">
      <alignment horizontal="right"/>
    </xf>
    <xf numFmtId="3" fontId="10" fillId="13" borderId="0" xfId="0" applyNumberFormat="1" applyFont="1" applyFill="1" applyBorder="1" applyAlignment="1">
      <alignment horizontal="right"/>
    </xf>
    <xf numFmtId="3" fontId="21" fillId="13" borderId="0" xfId="0" applyNumberFormat="1" applyFont="1" applyFill="1" applyBorder="1" applyAlignment="1">
      <alignment horizontal="right"/>
    </xf>
    <xf numFmtId="0" fontId="5" fillId="0" borderId="20" xfId="0" applyFont="1" applyFill="1" applyBorder="1" applyAlignment="1">
      <alignment horizontal="center"/>
    </xf>
    <xf numFmtId="49" fontId="7" fillId="13" borderId="7" xfId="0" applyNumberFormat="1" applyFont="1" applyFill="1" applyBorder="1" applyAlignment="1">
      <alignment horizontal="center"/>
    </xf>
    <xf numFmtId="0" fontId="6" fillId="13" borderId="44" xfId="0" applyFont="1" applyFill="1" applyBorder="1" applyAlignment="1">
      <alignment horizontal="center"/>
    </xf>
    <xf numFmtId="0" fontId="5" fillId="0" borderId="26" xfId="0" applyFont="1" applyBorder="1" applyAlignment="1">
      <alignment horizontal="center"/>
    </xf>
    <xf numFmtId="3" fontId="5" fillId="13" borderId="3" xfId="0" applyNumberFormat="1" applyFont="1" applyFill="1" applyBorder="1"/>
    <xf numFmtId="0" fontId="0" fillId="13" borderId="0" xfId="0" applyFill="1"/>
    <xf numFmtId="3" fontId="5" fillId="13" borderId="0" xfId="0" applyNumberFormat="1" applyFont="1" applyFill="1" applyBorder="1" applyAlignment="1">
      <alignment horizontal="right"/>
    </xf>
    <xf numFmtId="0" fontId="5" fillId="0" borderId="11" xfId="0" applyFont="1" applyBorder="1" applyAlignment="1">
      <alignment horizontal="center"/>
    </xf>
    <xf numFmtId="0" fontId="5" fillId="13" borderId="3" xfId="0" applyFont="1" applyFill="1" applyBorder="1" applyAlignment="1"/>
    <xf numFmtId="3" fontId="5" fillId="13" borderId="3" xfId="0" applyNumberFormat="1" applyFont="1" applyFill="1" applyBorder="1" applyAlignment="1">
      <alignment horizontal="right"/>
    </xf>
    <xf numFmtId="0" fontId="5" fillId="15" borderId="3" xfId="0" applyFont="1" applyFill="1" applyBorder="1" applyAlignment="1"/>
    <xf numFmtId="3" fontId="8" fillId="15" borderId="3" xfId="0" applyNumberFormat="1" applyFont="1" applyFill="1" applyBorder="1" applyAlignment="1"/>
    <xf numFmtId="3" fontId="23" fillId="13" borderId="3" xfId="0" applyNumberFormat="1" applyFont="1" applyFill="1" applyBorder="1" applyAlignment="1">
      <alignment horizontal="right"/>
    </xf>
    <xf numFmtId="0" fontId="0" fillId="0" borderId="3" xfId="0" applyBorder="1" applyAlignment="1">
      <alignment horizontal="center"/>
    </xf>
    <xf numFmtId="0" fontId="0" fillId="0" borderId="3" xfId="0" applyFill="1" applyBorder="1"/>
    <xf numFmtId="0" fontId="2" fillId="0" borderId="3" xfId="0" applyFont="1" applyBorder="1"/>
    <xf numFmtId="0" fontId="2" fillId="0" borderId="0" xfId="0" applyFont="1"/>
    <xf numFmtId="3" fontId="4" fillId="16" borderId="3" xfId="0" applyNumberFormat="1" applyFont="1" applyFill="1" applyBorder="1" applyAlignment="1">
      <alignment horizontal="right"/>
    </xf>
    <xf numFmtId="3" fontId="5" fillId="16" borderId="3" xfId="0" applyNumberFormat="1" applyFont="1" applyFill="1" applyBorder="1"/>
    <xf numFmtId="3" fontId="10" fillId="16" borderId="71" xfId="0" applyNumberFormat="1" applyFont="1" applyFill="1" applyBorder="1" applyAlignment="1">
      <alignment horizontal="right"/>
    </xf>
    <xf numFmtId="3" fontId="9" fillId="16" borderId="72" xfId="0" applyNumberFormat="1" applyFont="1" applyFill="1" applyBorder="1" applyAlignment="1">
      <alignment horizontal="right"/>
    </xf>
    <xf numFmtId="3" fontId="8" fillId="16" borderId="71" xfId="0" applyNumberFormat="1" applyFont="1" applyFill="1" applyBorder="1" applyAlignment="1">
      <alignment horizontal="right"/>
    </xf>
    <xf numFmtId="3" fontId="9" fillId="16" borderId="71" xfId="0" applyNumberFormat="1" applyFont="1" applyFill="1" applyBorder="1" applyAlignment="1">
      <alignment horizontal="right"/>
    </xf>
    <xf numFmtId="49" fontId="6" fillId="13" borderId="3" xfId="0" applyNumberFormat="1" applyFont="1" applyFill="1" applyBorder="1" applyAlignment="1">
      <alignment horizontal="center"/>
    </xf>
    <xf numFmtId="3" fontId="16" fillId="16" borderId="26" xfId="0" applyNumberFormat="1" applyFont="1" applyFill="1" applyBorder="1" applyAlignment="1">
      <alignment horizontal="right" vertical="center"/>
    </xf>
    <xf numFmtId="3" fontId="16" fillId="16" borderId="11" xfId="0" applyNumberFormat="1" applyFont="1" applyFill="1" applyBorder="1" applyAlignment="1">
      <alignment horizontal="right" vertical="center"/>
    </xf>
    <xf numFmtId="3" fontId="9" fillId="16" borderId="3" xfId="0" applyNumberFormat="1" applyFont="1" applyFill="1" applyBorder="1" applyAlignment="1">
      <alignment horizontal="right" vertical="center"/>
    </xf>
    <xf numFmtId="3" fontId="9" fillId="14" borderId="3" xfId="0" applyNumberFormat="1" applyFont="1" applyFill="1" applyBorder="1" applyAlignment="1">
      <alignment horizontal="right" vertical="center"/>
    </xf>
    <xf numFmtId="3" fontId="25" fillId="13" borderId="3" xfId="0" applyNumberFormat="1" applyFont="1" applyFill="1" applyBorder="1" applyAlignment="1">
      <alignment horizontal="right" vertical="center"/>
    </xf>
    <xf numFmtId="3" fontId="8" fillId="16" borderId="3" xfId="0" applyNumberFormat="1" applyFont="1" applyFill="1" applyBorder="1" applyAlignment="1"/>
    <xf numFmtId="3" fontId="5" fillId="13" borderId="0" xfId="0" applyNumberFormat="1" applyFont="1" applyFill="1" applyBorder="1"/>
    <xf numFmtId="0" fontId="0" fillId="0" borderId="0" xfId="0" applyAlignment="1">
      <alignment wrapText="1"/>
    </xf>
    <xf numFmtId="0" fontId="0" fillId="0" borderId="0" xfId="0" applyAlignment="1">
      <alignment vertical="top"/>
    </xf>
    <xf numFmtId="0" fontId="2" fillId="17" borderId="1" xfId="0" applyFont="1" applyFill="1" applyBorder="1" applyAlignment="1">
      <alignment horizontal="center"/>
    </xf>
    <xf numFmtId="0" fontId="2" fillId="17" borderId="36" xfId="0" applyFont="1" applyFill="1" applyBorder="1" applyAlignment="1">
      <alignment horizontal="center"/>
    </xf>
    <xf numFmtId="0" fontId="11" fillId="17" borderId="3" xfId="0" applyFont="1" applyFill="1" applyBorder="1" applyAlignment="1">
      <alignment horizontal="left" vertical="center"/>
    </xf>
    <xf numFmtId="0" fontId="12" fillId="17" borderId="3" xfId="0" applyFont="1" applyFill="1" applyBorder="1" applyAlignment="1">
      <alignment vertical="center"/>
    </xf>
    <xf numFmtId="0" fontId="5" fillId="17" borderId="3" xfId="0" applyFont="1" applyFill="1" applyBorder="1" applyAlignment="1"/>
    <xf numFmtId="49" fontId="5" fillId="3" borderId="55" xfId="0" applyNumberFormat="1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49" fontId="14" fillId="3" borderId="3" xfId="0" applyNumberFormat="1" applyFont="1" applyFill="1" applyBorder="1" applyAlignment="1">
      <alignment horizontal="center"/>
    </xf>
    <xf numFmtId="49" fontId="3" fillId="3" borderId="3" xfId="0" applyNumberFormat="1" applyFont="1" applyFill="1" applyBorder="1" applyAlignment="1">
      <alignment horizontal="center"/>
    </xf>
    <xf numFmtId="49" fontId="4" fillId="3" borderId="3" xfId="0" applyNumberFormat="1" applyFont="1" applyFill="1" applyBorder="1" applyAlignment="1">
      <alignment horizontal="center"/>
    </xf>
    <xf numFmtId="49" fontId="5" fillId="3" borderId="3" xfId="0" applyNumberFormat="1" applyFont="1" applyFill="1" applyBorder="1" applyAlignment="1">
      <alignment horizontal="center"/>
    </xf>
    <xf numFmtId="0" fontId="16" fillId="3" borderId="3" xfId="0" applyFont="1" applyFill="1" applyBorder="1"/>
    <xf numFmtId="49" fontId="14" fillId="3" borderId="6" xfId="0" applyNumberFormat="1" applyFont="1" applyFill="1" applyBorder="1" applyAlignment="1">
      <alignment horizontal="center"/>
    </xf>
    <xf numFmtId="0" fontId="2" fillId="14" borderId="3" xfId="0" applyFont="1" applyFill="1" applyBorder="1" applyAlignment="1">
      <alignment horizontal="center"/>
    </xf>
    <xf numFmtId="0" fontId="2" fillId="17" borderId="2" xfId="0" applyFont="1" applyFill="1" applyBorder="1" applyAlignment="1">
      <alignment horizontal="center"/>
    </xf>
    <xf numFmtId="0" fontId="2" fillId="15" borderId="1" xfId="0" applyFont="1" applyFill="1" applyBorder="1" applyAlignment="1">
      <alignment horizontal="center"/>
    </xf>
    <xf numFmtId="0" fontId="48" fillId="10" borderId="0" xfId="0" applyFont="1" applyFill="1" applyBorder="1" applyAlignment="1">
      <alignment horizontal="left" vertical="center"/>
    </xf>
    <xf numFmtId="49" fontId="48" fillId="10" borderId="0" xfId="0" applyNumberFormat="1" applyFont="1" applyFill="1" applyBorder="1" applyAlignment="1">
      <alignment horizontal="left" vertical="center"/>
    </xf>
    <xf numFmtId="0" fontId="5" fillId="14" borderId="3" xfId="0" applyFont="1" applyFill="1" applyBorder="1" applyAlignment="1">
      <alignment horizontal="center"/>
    </xf>
    <xf numFmtId="3" fontId="16" fillId="17" borderId="26" xfId="0" applyNumberFormat="1" applyFont="1" applyFill="1" applyBorder="1" applyAlignment="1">
      <alignment horizontal="right" vertical="center"/>
    </xf>
    <xf numFmtId="3" fontId="36" fillId="17" borderId="3" xfId="0" applyNumberFormat="1" applyFont="1" applyFill="1" applyBorder="1" applyAlignment="1"/>
    <xf numFmtId="3" fontId="21" fillId="17" borderId="3" xfId="0" applyNumberFormat="1" applyFont="1" applyFill="1" applyBorder="1" applyAlignment="1">
      <alignment horizontal="right" vertical="center"/>
    </xf>
    <xf numFmtId="3" fontId="9" fillId="15" borderId="3" xfId="0" applyNumberFormat="1" applyFont="1" applyFill="1" applyBorder="1" applyAlignment="1">
      <alignment horizontal="right" vertical="center"/>
    </xf>
    <xf numFmtId="3" fontId="4" fillId="14" borderId="3" xfId="0" applyNumberFormat="1" applyFont="1" applyFill="1" applyBorder="1" applyAlignment="1">
      <alignment horizontal="right"/>
    </xf>
    <xf numFmtId="0" fontId="0" fillId="18" borderId="3" xfId="0" applyFill="1" applyBorder="1"/>
    <xf numFmtId="0" fontId="0" fillId="14" borderId="3" xfId="0" applyFill="1" applyBorder="1"/>
    <xf numFmtId="3" fontId="0" fillId="19" borderId="3" xfId="0" applyNumberFormat="1" applyFill="1" applyBorder="1"/>
    <xf numFmtId="164" fontId="0" fillId="18" borderId="50" xfId="0" applyNumberFormat="1" applyFill="1" applyBorder="1"/>
    <xf numFmtId="0" fontId="0" fillId="0" borderId="50" xfId="0" applyBorder="1"/>
    <xf numFmtId="0" fontId="0" fillId="14" borderId="50" xfId="0" applyFill="1" applyBorder="1"/>
    <xf numFmtId="0" fontId="0" fillId="18" borderId="50" xfId="0" applyFill="1" applyBorder="1"/>
    <xf numFmtId="3" fontId="36" fillId="13" borderId="0" xfId="0" applyNumberFormat="1" applyFont="1" applyFill="1" applyBorder="1" applyAlignment="1"/>
    <xf numFmtId="3" fontId="8" fillId="13" borderId="0" xfId="0" applyNumberFormat="1" applyFont="1" applyFill="1" applyBorder="1" applyAlignment="1"/>
    <xf numFmtId="3" fontId="18" fillId="13" borderId="0" xfId="0" applyNumberFormat="1" applyFont="1" applyFill="1" applyBorder="1" applyAlignment="1">
      <alignment horizontal="right"/>
    </xf>
    <xf numFmtId="0" fontId="0" fillId="15" borderId="3" xfId="0" applyFill="1" applyBorder="1"/>
    <xf numFmtId="0" fontId="6" fillId="13" borderId="3" xfId="0" applyFont="1" applyFill="1" applyBorder="1" applyAlignment="1">
      <alignment horizontal="right"/>
    </xf>
    <xf numFmtId="3" fontId="0" fillId="14" borderId="3" xfId="0" applyNumberFormat="1" applyFill="1" applyBorder="1"/>
    <xf numFmtId="3" fontId="0" fillId="18" borderId="3" xfId="0" applyNumberFormat="1" applyFill="1" applyBorder="1"/>
    <xf numFmtId="0" fontId="5" fillId="20" borderId="29" xfId="0" applyFont="1" applyFill="1" applyBorder="1" applyAlignment="1"/>
    <xf numFmtId="3" fontId="36" fillId="20" borderId="42" xfId="0" applyNumberFormat="1" applyFont="1" applyFill="1" applyBorder="1" applyAlignment="1"/>
    <xf numFmtId="3" fontId="36" fillId="19" borderId="3" xfId="0" applyNumberFormat="1" applyFont="1" applyFill="1" applyBorder="1" applyAlignment="1"/>
    <xf numFmtId="0" fontId="0" fillId="19" borderId="11" xfId="0" applyFill="1" applyBorder="1"/>
    <xf numFmtId="0" fontId="2" fillId="7" borderId="3" xfId="0" applyFont="1" applyFill="1" applyBorder="1" applyAlignment="1">
      <alignment horizontal="center"/>
    </xf>
    <xf numFmtId="49" fontId="3" fillId="7" borderId="3" xfId="0" applyNumberFormat="1" applyFont="1" applyFill="1" applyBorder="1" applyAlignment="1">
      <alignment horizontal="center"/>
    </xf>
    <xf numFmtId="49" fontId="4" fillId="7" borderId="3" xfId="0" applyNumberFormat="1" applyFont="1" applyFill="1" applyBorder="1" applyAlignment="1">
      <alignment horizontal="center"/>
    </xf>
    <xf numFmtId="49" fontId="5" fillId="7" borderId="3" xfId="0" applyNumberFormat="1" applyFont="1" applyFill="1" applyBorder="1" applyAlignment="1">
      <alignment horizontal="center"/>
    </xf>
    <xf numFmtId="0" fontId="5" fillId="7" borderId="3" xfId="0" applyFont="1" applyFill="1" applyBorder="1" applyAlignment="1"/>
    <xf numFmtId="49" fontId="8" fillId="13" borderId="3" xfId="0" applyNumberFormat="1" applyFont="1" applyFill="1" applyBorder="1" applyAlignment="1">
      <alignment horizontal="center" vertical="center" wrapText="1"/>
    </xf>
    <xf numFmtId="0" fontId="5" fillId="7" borderId="3" xfId="0" applyFont="1" applyFill="1" applyBorder="1" applyAlignment="1">
      <alignment horizontal="center"/>
    </xf>
    <xf numFmtId="0" fontId="5" fillId="7" borderId="3" xfId="0" applyFont="1" applyFill="1" applyBorder="1"/>
    <xf numFmtId="0" fontId="5" fillId="7" borderId="15" xfId="0" applyFont="1" applyFill="1" applyBorder="1"/>
    <xf numFmtId="0" fontId="5" fillId="7" borderId="37" xfId="0" applyFont="1" applyFill="1" applyBorder="1"/>
    <xf numFmtId="0" fontId="5" fillId="19" borderId="9" xfId="0" applyFont="1" applyFill="1" applyBorder="1" applyAlignment="1"/>
    <xf numFmtId="0" fontId="8" fillId="3" borderId="76" xfId="0" applyFont="1" applyFill="1" applyBorder="1"/>
    <xf numFmtId="0" fontId="6" fillId="0" borderId="50" xfId="0" applyFont="1" applyFill="1" applyBorder="1"/>
    <xf numFmtId="0" fontId="5" fillId="6" borderId="50" xfId="0" applyFont="1" applyFill="1" applyBorder="1" applyAlignment="1"/>
    <xf numFmtId="0" fontId="6" fillId="13" borderId="50" xfId="0" applyFont="1" applyFill="1" applyBorder="1"/>
    <xf numFmtId="0" fontId="2" fillId="0" borderId="50" xfId="0" applyFont="1" applyBorder="1"/>
    <xf numFmtId="0" fontId="0" fillId="19" borderId="73" xfId="0" applyFill="1" applyBorder="1"/>
    <xf numFmtId="0" fontId="0" fillId="0" borderId="66" xfId="0" applyBorder="1"/>
    <xf numFmtId="0" fontId="0" fillId="18" borderId="66" xfId="0" applyFill="1" applyBorder="1"/>
    <xf numFmtId="0" fontId="0" fillId="14" borderId="66" xfId="0" applyFill="1" applyBorder="1"/>
    <xf numFmtId="0" fontId="0" fillId="0" borderId="72" xfId="0" applyBorder="1"/>
    <xf numFmtId="0" fontId="5" fillId="13" borderId="50" xfId="0" applyFont="1" applyFill="1" applyBorder="1" applyAlignment="1"/>
    <xf numFmtId="0" fontId="5" fillId="15" borderId="50" xfId="0" applyFont="1" applyFill="1" applyBorder="1" applyAlignment="1"/>
    <xf numFmtId="49" fontId="6" fillId="0" borderId="55" xfId="0" applyNumberFormat="1" applyFont="1" applyFill="1" applyBorder="1" applyAlignment="1">
      <alignment horizontal="center"/>
    </xf>
    <xf numFmtId="49" fontId="6" fillId="0" borderId="50" xfId="0" applyNumberFormat="1" applyFont="1" applyFill="1" applyBorder="1" applyAlignment="1">
      <alignment horizontal="center"/>
    </xf>
    <xf numFmtId="0" fontId="9" fillId="3" borderId="61" xfId="0" applyFont="1" applyFill="1" applyBorder="1"/>
    <xf numFmtId="0" fontId="5" fillId="6" borderId="22" xfId="0" applyFont="1" applyFill="1" applyBorder="1" applyAlignment="1"/>
    <xf numFmtId="49" fontId="22" fillId="2" borderId="0" xfId="0" applyNumberFormat="1" applyFont="1" applyFill="1" applyBorder="1" applyAlignment="1">
      <alignment horizontal="center"/>
    </xf>
    <xf numFmtId="49" fontId="22" fillId="2" borderId="50" xfId="0" applyNumberFormat="1" applyFont="1" applyFill="1" applyBorder="1" applyAlignment="1">
      <alignment horizontal="center"/>
    </xf>
    <xf numFmtId="0" fontId="36" fillId="15" borderId="50" xfId="0" applyFont="1" applyFill="1" applyBorder="1" applyAlignment="1"/>
    <xf numFmtId="49" fontId="7" fillId="3" borderId="0" xfId="0" applyNumberFormat="1" applyFont="1" applyFill="1" applyBorder="1" applyAlignment="1">
      <alignment horizontal="center"/>
    </xf>
    <xf numFmtId="49" fontId="7" fillId="0" borderId="50" xfId="0" applyNumberFormat="1" applyFont="1" applyFill="1" applyBorder="1" applyAlignment="1">
      <alignment horizontal="center"/>
    </xf>
    <xf numFmtId="0" fontId="5" fillId="6" borderId="0" xfId="0" applyFont="1" applyFill="1" applyBorder="1" applyAlignment="1"/>
    <xf numFmtId="0" fontId="5" fillId="2" borderId="76" xfId="0" applyFont="1" applyFill="1" applyBorder="1"/>
    <xf numFmtId="0" fontId="2" fillId="0" borderId="68" xfId="0" applyFont="1" applyBorder="1" applyAlignment="1">
      <alignment horizontal="center"/>
    </xf>
    <xf numFmtId="49" fontId="6" fillId="0" borderId="68" xfId="0" applyNumberFormat="1" applyFont="1" applyFill="1" applyBorder="1" applyAlignment="1">
      <alignment horizontal="center"/>
    </xf>
    <xf numFmtId="0" fontId="22" fillId="2" borderId="26" xfId="0" applyFont="1" applyFill="1" applyBorder="1"/>
    <xf numFmtId="0" fontId="6" fillId="0" borderId="11" xfId="0" applyFont="1" applyFill="1" applyBorder="1"/>
    <xf numFmtId="0" fontId="2" fillId="0" borderId="44" xfId="0" applyFont="1" applyFill="1" applyBorder="1" applyAlignment="1">
      <alignment horizontal="center"/>
    </xf>
    <xf numFmtId="0" fontId="6" fillId="0" borderId="44" xfId="0" applyFont="1" applyFill="1" applyBorder="1"/>
    <xf numFmtId="3" fontId="0" fillId="19" borderId="76" xfId="0" applyNumberFormat="1" applyFill="1" applyBorder="1"/>
    <xf numFmtId="49" fontId="8" fillId="8" borderId="54" xfId="0" applyNumberFormat="1" applyFont="1" applyFill="1" applyBorder="1" applyAlignment="1">
      <alignment horizontal="center" vertical="center" wrapText="1"/>
    </xf>
    <xf numFmtId="49" fontId="8" fillId="8" borderId="68" xfId="0" applyNumberFormat="1" applyFont="1" applyFill="1" applyBorder="1" applyAlignment="1">
      <alignment horizontal="center" vertical="center" wrapText="1"/>
    </xf>
    <xf numFmtId="1" fontId="14" fillId="15" borderId="77" xfId="0" applyNumberFormat="1" applyFont="1" applyFill="1" applyBorder="1"/>
    <xf numFmtId="1" fontId="14" fillId="15" borderId="75" xfId="0" applyNumberFormat="1" applyFont="1" applyFill="1" applyBorder="1"/>
    <xf numFmtId="49" fontId="1" fillId="8" borderId="3" xfId="0" applyNumberFormat="1" applyFont="1" applyFill="1" applyBorder="1" applyAlignment="1">
      <alignment horizontal="center"/>
    </xf>
    <xf numFmtId="3" fontId="6" fillId="13" borderId="3" xfId="0" applyNumberFormat="1" applyFont="1" applyFill="1" applyBorder="1" applyAlignment="1"/>
    <xf numFmtId="0" fontId="2" fillId="14" borderId="3" xfId="0" applyFont="1" applyFill="1" applyBorder="1"/>
    <xf numFmtId="49" fontId="8" fillId="3" borderId="50" xfId="0" applyNumberFormat="1" applyFont="1" applyFill="1" applyBorder="1" applyAlignment="1">
      <alignment horizontal="left"/>
    </xf>
    <xf numFmtId="49" fontId="6" fillId="0" borderId="56" xfId="0" applyNumberFormat="1" applyFont="1" applyFill="1" applyBorder="1" applyAlignment="1">
      <alignment horizontal="center"/>
    </xf>
    <xf numFmtId="0" fontId="5" fillId="7" borderId="76" xfId="0" applyFont="1" applyFill="1" applyBorder="1"/>
    <xf numFmtId="0" fontId="5" fillId="7" borderId="68" xfId="0" applyFont="1" applyFill="1" applyBorder="1"/>
    <xf numFmtId="0" fontId="28" fillId="0" borderId="50" xfId="0" applyFont="1" applyFill="1" applyBorder="1"/>
    <xf numFmtId="0" fontId="35" fillId="0" borderId="50" xfId="0" applyFont="1" applyFill="1" applyBorder="1" applyAlignment="1">
      <alignment horizontal="left"/>
    </xf>
    <xf numFmtId="0" fontId="35" fillId="0" borderId="50" xfId="0" applyFont="1" applyFill="1" applyBorder="1"/>
    <xf numFmtId="0" fontId="26" fillId="2" borderId="55" xfId="0" applyFont="1" applyFill="1" applyBorder="1" applyAlignment="1">
      <alignment vertical="center"/>
    </xf>
    <xf numFmtId="0" fontId="11" fillId="9" borderId="50" xfId="0" applyFont="1" applyFill="1" applyBorder="1"/>
    <xf numFmtId="0" fontId="21" fillId="10" borderId="50" xfId="0" applyFont="1" applyFill="1" applyBorder="1"/>
    <xf numFmtId="0" fontId="21" fillId="10" borderId="68" xfId="0" applyFont="1" applyFill="1" applyBorder="1"/>
    <xf numFmtId="0" fontId="15" fillId="2" borderId="82" xfId="0" applyFont="1" applyFill="1" applyBorder="1" applyAlignment="1">
      <alignment vertical="center"/>
    </xf>
    <xf numFmtId="0" fontId="15" fillId="8" borderId="69" xfId="0" applyFont="1" applyFill="1" applyBorder="1"/>
    <xf numFmtId="0" fontId="11" fillId="9" borderId="55" xfId="0" applyFont="1" applyFill="1" applyBorder="1"/>
    <xf numFmtId="0" fontId="28" fillId="0" borderId="55" xfId="0" applyFont="1" applyFill="1" applyBorder="1"/>
    <xf numFmtId="0" fontId="15" fillId="11" borderId="83" xfId="0" applyFont="1" applyFill="1" applyBorder="1" applyAlignment="1">
      <alignment vertical="center"/>
    </xf>
    <xf numFmtId="1" fontId="0" fillId="0" borderId="3" xfId="0" applyNumberFormat="1" applyFill="1" applyBorder="1"/>
    <xf numFmtId="3" fontId="28" fillId="0" borderId="3" xfId="0" applyNumberFormat="1" applyFont="1" applyFill="1" applyBorder="1" applyAlignment="1">
      <alignment horizontal="right"/>
    </xf>
    <xf numFmtId="3" fontId="28" fillId="13" borderId="3" xfId="0" applyNumberFormat="1" applyFont="1" applyFill="1" applyBorder="1" applyAlignment="1">
      <alignment horizontal="right"/>
    </xf>
    <xf numFmtId="1" fontId="46" fillId="13" borderId="3" xfId="0" applyNumberFormat="1" applyFont="1" applyFill="1" applyBorder="1" applyAlignment="1">
      <alignment vertical="center"/>
    </xf>
    <xf numFmtId="1" fontId="14" fillId="15" borderId="3" xfId="0" applyNumberFormat="1" applyFont="1" applyFill="1" applyBorder="1"/>
    <xf numFmtId="1" fontId="14" fillId="0" borderId="3" xfId="0" applyNumberFormat="1" applyFont="1" applyFill="1" applyBorder="1"/>
    <xf numFmtId="0" fontId="38" fillId="0" borderId="3" xfId="0" applyNumberFormat="1" applyFont="1" applyFill="1" applyBorder="1"/>
    <xf numFmtId="1" fontId="38" fillId="0" borderId="3" xfId="0" applyNumberFormat="1" applyFont="1" applyFill="1" applyBorder="1"/>
    <xf numFmtId="1" fontId="45" fillId="2" borderId="3" xfId="0" applyNumberFormat="1" applyFont="1" applyFill="1" applyBorder="1" applyAlignment="1">
      <alignment vertical="center"/>
    </xf>
    <xf numFmtId="1" fontId="14" fillId="8" borderId="3" xfId="0" applyNumberFormat="1" applyFont="1" applyFill="1" applyBorder="1"/>
    <xf numFmtId="1" fontId="14" fillId="9" borderId="3" xfId="0" applyNumberFormat="1" applyFont="1" applyFill="1" applyBorder="1"/>
    <xf numFmtId="1" fontId="45" fillId="11" borderId="3" xfId="0" applyNumberFormat="1" applyFont="1" applyFill="1" applyBorder="1" applyAlignment="1">
      <alignment vertical="center"/>
    </xf>
    <xf numFmtId="49" fontId="8" fillId="8" borderId="52" xfId="0" applyNumberFormat="1" applyFont="1" applyFill="1" applyBorder="1" applyAlignment="1">
      <alignment horizontal="center" vertical="center" wrapText="1"/>
    </xf>
    <xf numFmtId="164" fontId="0" fillId="18" borderId="3" xfId="0" applyNumberFormat="1" applyFill="1" applyBorder="1"/>
    <xf numFmtId="49" fontId="6" fillId="13" borderId="0" xfId="0" applyNumberFormat="1" applyFont="1" applyFill="1" applyBorder="1" applyAlignment="1">
      <alignment horizontal="center"/>
    </xf>
    <xf numFmtId="0" fontId="6" fillId="13" borderId="0" xfId="0" applyFont="1" applyFill="1" applyBorder="1"/>
    <xf numFmtId="3" fontId="6" fillId="0" borderId="0" xfId="0" applyNumberFormat="1" applyFont="1" applyFill="1" applyBorder="1"/>
    <xf numFmtId="3" fontId="6" fillId="13" borderId="0" xfId="0" applyNumberFormat="1" applyFont="1" applyFill="1" applyBorder="1" applyAlignment="1">
      <alignment horizontal="right"/>
    </xf>
    <xf numFmtId="3" fontId="25" fillId="13" borderId="0" xfId="0" applyNumberFormat="1" applyFont="1" applyFill="1" applyBorder="1" applyAlignment="1">
      <alignment horizontal="right" vertical="center"/>
    </xf>
    <xf numFmtId="1" fontId="14" fillId="17" borderId="77" xfId="0" applyNumberFormat="1" applyFont="1" applyFill="1" applyBorder="1"/>
    <xf numFmtId="3" fontId="0" fillId="19" borderId="26" xfId="0" applyNumberFormat="1" applyFill="1" applyBorder="1"/>
    <xf numFmtId="0" fontId="11" fillId="6" borderId="5" xfId="0" applyFont="1" applyFill="1" applyBorder="1"/>
    <xf numFmtId="0" fontId="11" fillId="3" borderId="5" xfId="0" applyFont="1" applyFill="1" applyBorder="1"/>
    <xf numFmtId="0" fontId="5" fillId="0" borderId="5" xfId="0" applyFont="1" applyBorder="1"/>
    <xf numFmtId="0" fontId="11" fillId="6" borderId="17" xfId="0" applyFont="1" applyFill="1" applyBorder="1"/>
    <xf numFmtId="49" fontId="5" fillId="2" borderId="5" xfId="0" applyNumberFormat="1" applyFont="1" applyFill="1" applyBorder="1"/>
    <xf numFmtId="0" fontId="5" fillId="2" borderId="17" xfId="0" applyFont="1" applyFill="1" applyBorder="1"/>
    <xf numFmtId="0" fontId="24" fillId="0" borderId="5" xfId="0" applyFont="1" applyBorder="1"/>
    <xf numFmtId="0" fontId="24" fillId="0" borderId="17" xfId="0" applyFont="1" applyBorder="1"/>
    <xf numFmtId="0" fontId="11" fillId="3" borderId="17" xfId="0" applyFont="1" applyFill="1" applyBorder="1"/>
    <xf numFmtId="0" fontId="8" fillId="14" borderId="50" xfId="0" applyFont="1" applyFill="1" applyBorder="1"/>
    <xf numFmtId="0" fontId="27" fillId="13" borderId="50" xfId="0" applyFont="1" applyFill="1" applyBorder="1"/>
    <xf numFmtId="0" fontId="10" fillId="13" borderId="50" xfId="0" applyFont="1" applyFill="1" applyBorder="1"/>
    <xf numFmtId="0" fontId="11" fillId="3" borderId="50" xfId="0" applyFont="1" applyFill="1" applyBorder="1"/>
    <xf numFmtId="0" fontId="5" fillId="2" borderId="50" xfId="0" applyFont="1" applyFill="1" applyBorder="1"/>
    <xf numFmtId="0" fontId="5" fillId="2" borderId="0" xfId="0" applyFont="1" applyFill="1" applyBorder="1"/>
    <xf numFmtId="0" fontId="4" fillId="19" borderId="19" xfId="0" applyFont="1" applyFill="1" applyBorder="1"/>
    <xf numFmtId="3" fontId="18" fillId="14" borderId="11" xfId="0" applyNumberFormat="1" applyFont="1" applyFill="1" applyBorder="1" applyAlignment="1">
      <alignment horizontal="center" wrapText="1"/>
    </xf>
    <xf numFmtId="3" fontId="18" fillId="14" borderId="3" xfId="0" applyNumberFormat="1" applyFont="1" applyFill="1" applyBorder="1" applyAlignment="1">
      <alignment horizontal="center" wrapText="1"/>
    </xf>
    <xf numFmtId="3" fontId="18" fillId="14" borderId="3" xfId="0" applyNumberFormat="1" applyFont="1" applyFill="1" applyBorder="1" applyAlignment="1">
      <alignment horizontal="center"/>
    </xf>
    <xf numFmtId="4" fontId="6" fillId="0" borderId="50" xfId="0" applyNumberFormat="1" applyFont="1" applyFill="1" applyBorder="1" applyAlignment="1">
      <alignment horizontal="right"/>
    </xf>
    <xf numFmtId="0" fontId="0" fillId="0" borderId="50" xfId="0" applyFill="1" applyBorder="1"/>
    <xf numFmtId="0" fontId="0" fillId="0" borderId="3" xfId="0" applyBorder="1" applyAlignment="1">
      <alignment vertical="center"/>
    </xf>
    <xf numFmtId="0" fontId="2" fillId="20" borderId="3" xfId="0" applyFont="1" applyFill="1" applyBorder="1"/>
    <xf numFmtId="0" fontId="5" fillId="15" borderId="25" xfId="0" applyFont="1" applyFill="1" applyBorder="1" applyAlignment="1"/>
    <xf numFmtId="4" fontId="8" fillId="15" borderId="0" xfId="0" applyNumberFormat="1" applyFont="1" applyFill="1" applyBorder="1" applyAlignment="1"/>
    <xf numFmtId="0" fontId="2" fillId="15" borderId="3" xfId="0" applyFont="1" applyFill="1" applyBorder="1"/>
    <xf numFmtId="49" fontId="7" fillId="14" borderId="7" xfId="0" applyNumberFormat="1" applyFont="1" applyFill="1" applyBorder="1" applyAlignment="1">
      <alignment horizontal="center"/>
    </xf>
    <xf numFmtId="0" fontId="8" fillId="14" borderId="26" xfId="0" applyFont="1" applyFill="1" applyBorder="1"/>
    <xf numFmtId="0" fontId="6" fillId="14" borderId="38" xfId="0" applyFont="1" applyFill="1" applyBorder="1"/>
    <xf numFmtId="4" fontId="18" fillId="14" borderId="0" xfId="0" applyNumberFormat="1" applyFont="1" applyFill="1" applyBorder="1" applyAlignment="1">
      <alignment horizontal="right"/>
    </xf>
    <xf numFmtId="0" fontId="0" fillId="20" borderId="3" xfId="0" applyFill="1" applyBorder="1" applyAlignment="1">
      <alignment horizontal="center" wrapText="1"/>
    </xf>
    <xf numFmtId="0" fontId="0" fillId="20" borderId="3" xfId="0" applyFill="1" applyBorder="1" applyAlignment="1">
      <alignment horizontal="center" wrapText="1"/>
    </xf>
    <xf numFmtId="0" fontId="38" fillId="19" borderId="73" xfId="0" applyFont="1" applyFill="1" applyBorder="1" applyAlignment="1">
      <alignment horizontal="center" wrapText="1"/>
    </xf>
    <xf numFmtId="0" fontId="0" fillId="19" borderId="66" xfId="0" applyFill="1" applyBorder="1" applyAlignment="1">
      <alignment horizontal="center"/>
    </xf>
    <xf numFmtId="0" fontId="0" fillId="19" borderId="27" xfId="0" applyFill="1" applyBorder="1" applyAlignment="1">
      <alignment horizontal="center"/>
    </xf>
    <xf numFmtId="0" fontId="0" fillId="20" borderId="26" xfId="0" applyFill="1" applyBorder="1" applyAlignment="1">
      <alignment horizontal="center" wrapText="1"/>
    </xf>
    <xf numFmtId="0" fontId="0" fillId="20" borderId="44" xfId="0" applyFill="1" applyBorder="1" applyAlignment="1">
      <alignment horizontal="center"/>
    </xf>
    <xf numFmtId="0" fontId="0" fillId="20" borderId="11" xfId="0" applyFill="1" applyBorder="1" applyAlignment="1">
      <alignment horizontal="center"/>
    </xf>
    <xf numFmtId="0" fontId="0" fillId="20" borderId="3" xfId="0" applyFill="1" applyBorder="1" applyAlignment="1">
      <alignment horizontal="center"/>
    </xf>
    <xf numFmtId="49" fontId="8" fillId="8" borderId="53" xfId="0" applyNumberFormat="1" applyFont="1" applyFill="1" applyBorder="1" applyAlignment="1">
      <alignment horizontal="center" vertical="center" wrapText="1"/>
    </xf>
    <xf numFmtId="49" fontId="8" fillId="8" borderId="43" xfId="0" applyNumberFormat="1" applyFont="1" applyFill="1" applyBorder="1" applyAlignment="1">
      <alignment horizontal="center" vertical="center" wrapText="1"/>
    </xf>
    <xf numFmtId="49" fontId="8" fillId="8" borderId="52" xfId="0" applyNumberFormat="1" applyFont="1" applyFill="1" applyBorder="1" applyAlignment="1">
      <alignment horizontal="center" vertical="center" wrapText="1"/>
    </xf>
    <xf numFmtId="49" fontId="8" fillId="8" borderId="3" xfId="0" applyNumberFormat="1" applyFont="1" applyFill="1" applyBorder="1" applyAlignment="1">
      <alignment horizontal="center" vertical="center" wrapText="1"/>
    </xf>
    <xf numFmtId="49" fontId="8" fillId="8" borderId="70" xfId="0" applyNumberFormat="1" applyFont="1" applyFill="1" applyBorder="1" applyAlignment="1">
      <alignment horizontal="center" vertical="center" wrapText="1"/>
    </xf>
    <xf numFmtId="49" fontId="8" fillId="8" borderId="71" xfId="0" applyNumberFormat="1" applyFont="1" applyFill="1" applyBorder="1" applyAlignment="1">
      <alignment horizontal="center" vertical="center" wrapText="1"/>
    </xf>
    <xf numFmtId="3" fontId="18" fillId="14" borderId="55" xfId="0" applyNumberFormat="1" applyFont="1" applyFill="1" applyBorder="1" applyAlignment="1">
      <alignment horizontal="center" wrapText="1"/>
    </xf>
    <xf numFmtId="3" fontId="18" fillId="14" borderId="50" xfId="0" applyNumberFormat="1" applyFont="1" applyFill="1" applyBorder="1" applyAlignment="1">
      <alignment horizontal="center" wrapText="1"/>
    </xf>
    <xf numFmtId="3" fontId="18" fillId="14" borderId="50" xfId="0" applyNumberFormat="1" applyFont="1" applyFill="1" applyBorder="1" applyAlignment="1">
      <alignment horizontal="center"/>
    </xf>
    <xf numFmtId="49" fontId="6" fillId="0" borderId="37" xfId="0" applyNumberFormat="1" applyFont="1" applyFill="1" applyBorder="1" applyAlignment="1">
      <alignment horizontal="center"/>
    </xf>
    <xf numFmtId="0" fontId="6" fillId="0" borderId="38" xfId="0" applyFont="1" applyFill="1" applyBorder="1"/>
    <xf numFmtId="0" fontId="2" fillId="0" borderId="26" xfId="0" applyFont="1" applyBorder="1" applyAlignment="1">
      <alignment horizontal="center"/>
    </xf>
    <xf numFmtId="49" fontId="6" fillId="0" borderId="26" xfId="0" applyNumberFormat="1" applyFont="1" applyFill="1" applyBorder="1" applyAlignment="1">
      <alignment horizontal="center"/>
    </xf>
    <xf numFmtId="0" fontId="5" fillId="0" borderId="26" xfId="0" applyFont="1" applyBorder="1" applyAlignment="1">
      <alignment horizontal="left"/>
    </xf>
    <xf numFmtId="3" fontId="5" fillId="0" borderId="26" xfId="0" applyNumberFormat="1" applyFont="1" applyBorder="1" applyAlignment="1">
      <alignment horizontal="right"/>
    </xf>
    <xf numFmtId="4" fontId="0" fillId="0" borderId="3" xfId="0" applyNumberFormat="1" applyBorder="1"/>
    <xf numFmtId="0" fontId="5" fillId="0" borderId="3" xfId="0" applyFont="1" applyFill="1" applyBorder="1" applyAlignment="1">
      <alignment horizontal="left"/>
    </xf>
    <xf numFmtId="3" fontId="5" fillId="0" borderId="3" xfId="0" applyNumberFormat="1" applyFont="1" applyFill="1" applyBorder="1" applyAlignment="1">
      <alignment horizontal="right"/>
    </xf>
    <xf numFmtId="49" fontId="8" fillId="8" borderId="43" xfId="0" applyNumberFormat="1" applyFont="1" applyFill="1" applyBorder="1" applyAlignment="1">
      <alignment horizontal="center" vertical="center" wrapText="1"/>
    </xf>
    <xf numFmtId="3" fontId="49" fillId="0" borderId="3" xfId="0" applyNumberFormat="1" applyFont="1" applyFill="1" applyBorder="1"/>
    <xf numFmtId="0" fontId="43" fillId="17" borderId="0" xfId="0" applyFont="1" applyFill="1" applyBorder="1" applyAlignment="1">
      <alignment horizontal="left" vertical="center"/>
    </xf>
    <xf numFmtId="0" fontId="43" fillId="17" borderId="0" xfId="0" applyFont="1" applyFill="1" applyBorder="1" applyAlignment="1">
      <alignment horizontal="center" vertical="center"/>
    </xf>
    <xf numFmtId="3" fontId="16" fillId="17" borderId="11" xfId="0" applyNumberFormat="1" applyFont="1" applyFill="1" applyBorder="1" applyAlignment="1">
      <alignment horizontal="right" vertical="center"/>
    </xf>
    <xf numFmtId="3" fontId="36" fillId="21" borderId="3" xfId="0" applyNumberFormat="1" applyFont="1" applyFill="1" applyBorder="1" applyAlignment="1"/>
    <xf numFmtId="49" fontId="16" fillId="7" borderId="48" xfId="0" applyNumberFormat="1" applyFont="1" applyFill="1" applyBorder="1" applyAlignment="1">
      <alignment horizontal="center" vertical="center"/>
    </xf>
    <xf numFmtId="49" fontId="17" fillId="7" borderId="34" xfId="0" applyNumberFormat="1" applyFont="1" applyFill="1" applyBorder="1" applyAlignment="1">
      <alignment horizontal="center" vertical="center"/>
    </xf>
    <xf numFmtId="49" fontId="17" fillId="7" borderId="75" xfId="0" applyNumberFormat="1" applyFont="1" applyFill="1" applyBorder="1" applyAlignment="1">
      <alignment horizontal="center" vertical="center"/>
    </xf>
    <xf numFmtId="49" fontId="17" fillId="7" borderId="5" xfId="0" applyNumberFormat="1" applyFont="1" applyFill="1" applyBorder="1" applyAlignment="1">
      <alignment horizontal="center" vertical="center"/>
    </xf>
    <xf numFmtId="0" fontId="17" fillId="7" borderId="34" xfId="0" applyFont="1" applyFill="1" applyBorder="1" applyAlignment="1">
      <alignment horizontal="center" vertical="center"/>
    </xf>
    <xf numFmtId="0" fontId="17" fillId="7" borderId="78" xfId="0" applyFont="1" applyFill="1" applyBorder="1" applyAlignment="1">
      <alignment horizontal="center" vertical="center"/>
    </xf>
    <xf numFmtId="0" fontId="17" fillId="7" borderId="75" xfId="0" applyFont="1" applyFill="1" applyBorder="1" applyAlignment="1">
      <alignment horizontal="center" vertical="center"/>
    </xf>
    <xf numFmtId="0" fontId="17" fillId="7" borderId="5" xfId="0" applyFont="1" applyFill="1" applyBorder="1" applyAlignment="1">
      <alignment horizontal="center" vertical="center"/>
    </xf>
    <xf numFmtId="0" fontId="17" fillId="7" borderId="4" xfId="0" applyFont="1" applyFill="1" applyBorder="1" applyAlignment="1">
      <alignment horizontal="center" vertical="center"/>
    </xf>
    <xf numFmtId="0" fontId="0" fillId="20" borderId="3" xfId="0" applyFill="1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0" fillId="0" borderId="44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49" fontId="14" fillId="7" borderId="3" xfId="0" applyNumberFormat="1" applyFont="1" applyFill="1" applyBorder="1" applyAlignment="1">
      <alignment horizontal="center"/>
    </xf>
    <xf numFmtId="49" fontId="14" fillId="7" borderId="77" xfId="0" applyNumberFormat="1" applyFont="1" applyFill="1" applyBorder="1" applyAlignment="1">
      <alignment horizontal="center"/>
    </xf>
    <xf numFmtId="49" fontId="14" fillId="7" borderId="15" xfId="0" applyNumberFormat="1" applyFont="1" applyFill="1" applyBorder="1" applyAlignment="1">
      <alignment horizontal="center"/>
    </xf>
    <xf numFmtId="0" fontId="38" fillId="19" borderId="73" xfId="0" applyFont="1" applyFill="1" applyBorder="1" applyAlignment="1">
      <alignment horizontal="center" wrapText="1"/>
    </xf>
    <xf numFmtId="0" fontId="0" fillId="19" borderId="66" xfId="0" applyFill="1" applyBorder="1" applyAlignment="1">
      <alignment horizontal="center"/>
    </xf>
    <xf numFmtId="0" fontId="0" fillId="19" borderId="27" xfId="0" applyFill="1" applyBorder="1" applyAlignment="1">
      <alignment horizontal="center"/>
    </xf>
    <xf numFmtId="49" fontId="14" fillId="7" borderId="79" xfId="0" applyNumberFormat="1" applyFont="1" applyFill="1" applyBorder="1" applyAlignment="1">
      <alignment horizontal="center"/>
    </xf>
    <xf numFmtId="49" fontId="14" fillId="7" borderId="13" xfId="0" applyNumberFormat="1" applyFont="1" applyFill="1" applyBorder="1" applyAlignment="1">
      <alignment horizontal="center"/>
    </xf>
    <xf numFmtId="0" fontId="5" fillId="7" borderId="50" xfId="0" applyFont="1" applyFill="1" applyBorder="1" applyAlignment="1">
      <alignment horizontal="center"/>
    </xf>
    <xf numFmtId="0" fontId="5" fillId="7" borderId="17" xfId="0" applyFont="1" applyFill="1" applyBorder="1" applyAlignment="1">
      <alignment horizontal="center"/>
    </xf>
    <xf numFmtId="0" fontId="0" fillId="20" borderId="26" xfId="0" applyFill="1" applyBorder="1" applyAlignment="1">
      <alignment horizontal="center" wrapText="1"/>
    </xf>
    <xf numFmtId="0" fontId="0" fillId="20" borderId="44" xfId="0" applyFill="1" applyBorder="1" applyAlignment="1">
      <alignment horizontal="center"/>
    </xf>
    <xf numFmtId="0" fontId="0" fillId="20" borderId="11" xfId="0" applyFill="1" applyBorder="1" applyAlignment="1">
      <alignment horizontal="center"/>
    </xf>
    <xf numFmtId="49" fontId="14" fillId="7" borderId="54" xfId="0" applyNumberFormat="1" applyFont="1" applyFill="1" applyBorder="1" applyAlignment="1">
      <alignment horizontal="center"/>
    </xf>
    <xf numFmtId="49" fontId="14" fillId="7" borderId="34" xfId="0" applyNumberFormat="1" applyFont="1" applyFill="1" applyBorder="1" applyAlignment="1">
      <alignment horizontal="center"/>
    </xf>
    <xf numFmtId="0" fontId="0" fillId="20" borderId="3" xfId="0" applyFill="1" applyBorder="1" applyAlignment="1">
      <alignment horizontal="center"/>
    </xf>
    <xf numFmtId="49" fontId="8" fillId="8" borderId="53" xfId="0" applyNumberFormat="1" applyFont="1" applyFill="1" applyBorder="1" applyAlignment="1">
      <alignment horizontal="center" vertical="center" wrapText="1"/>
    </xf>
    <xf numFmtId="49" fontId="8" fillId="8" borderId="43" xfId="0" applyNumberFormat="1" applyFont="1" applyFill="1" applyBorder="1" applyAlignment="1">
      <alignment horizontal="center" vertical="center" wrapText="1"/>
    </xf>
    <xf numFmtId="49" fontId="8" fillId="8" borderId="52" xfId="0" applyNumberFormat="1" applyFont="1" applyFill="1" applyBorder="1" applyAlignment="1">
      <alignment horizontal="center" vertical="center" wrapText="1"/>
    </xf>
    <xf numFmtId="49" fontId="8" fillId="8" borderId="3" xfId="0" applyNumberFormat="1" applyFont="1" applyFill="1" applyBorder="1" applyAlignment="1">
      <alignment horizontal="center" vertical="center" wrapText="1"/>
    </xf>
    <xf numFmtId="0" fontId="5" fillId="7" borderId="65" xfId="0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5" xfId="0" applyBorder="1" applyAlignment="1">
      <alignment horizontal="center"/>
    </xf>
    <xf numFmtId="0" fontId="5" fillId="7" borderId="1" xfId="0" applyFont="1" applyFill="1" applyBorder="1" applyAlignment="1">
      <alignment horizontal="center" vertical="center"/>
    </xf>
    <xf numFmtId="0" fontId="5" fillId="7" borderId="47" xfId="0" applyFont="1" applyFill="1" applyBorder="1" applyAlignment="1">
      <alignment horizontal="center" vertical="center"/>
    </xf>
    <xf numFmtId="0" fontId="13" fillId="7" borderId="80" xfId="0" applyFont="1" applyFill="1" applyBorder="1" applyAlignment="1">
      <alignment horizontal="center"/>
    </xf>
    <xf numFmtId="0" fontId="0" fillId="0" borderId="15" xfId="0" applyBorder="1" applyAlignment="1"/>
    <xf numFmtId="0" fontId="0" fillId="0" borderId="17" xfId="0" applyBorder="1" applyAlignment="1"/>
    <xf numFmtId="0" fontId="13" fillId="7" borderId="65" xfId="0" applyFont="1" applyFill="1" applyBorder="1" applyAlignment="1">
      <alignment horizontal="center"/>
    </xf>
    <xf numFmtId="0" fontId="13" fillId="7" borderId="17" xfId="0" applyFont="1" applyFill="1" applyBorder="1" applyAlignment="1">
      <alignment horizontal="center"/>
    </xf>
    <xf numFmtId="0" fontId="13" fillId="7" borderId="25" xfId="0" applyFont="1" applyFill="1" applyBorder="1" applyAlignment="1">
      <alignment horizontal="center"/>
    </xf>
    <xf numFmtId="0" fontId="5" fillId="7" borderId="60" xfId="0" applyFont="1" applyFill="1" applyBorder="1" applyAlignment="1">
      <alignment horizontal="center" vertical="center"/>
    </xf>
    <xf numFmtId="0" fontId="5" fillId="7" borderId="63" xfId="0" applyFont="1" applyFill="1" applyBorder="1" applyAlignment="1">
      <alignment horizontal="center" vertical="center"/>
    </xf>
    <xf numFmtId="0" fontId="5" fillId="7" borderId="44" xfId="0" applyFont="1" applyFill="1" applyBorder="1" applyAlignment="1">
      <alignment horizontal="center" vertical="center"/>
    </xf>
    <xf numFmtId="0" fontId="5" fillId="7" borderId="45" xfId="0" applyFont="1" applyFill="1" applyBorder="1" applyAlignment="1">
      <alignment horizontal="center" vertical="center"/>
    </xf>
    <xf numFmtId="49" fontId="8" fillId="8" borderId="70" xfId="0" applyNumberFormat="1" applyFont="1" applyFill="1" applyBorder="1" applyAlignment="1">
      <alignment horizontal="center" vertical="center" wrapText="1"/>
    </xf>
    <xf numFmtId="49" fontId="14" fillId="7" borderId="48" xfId="0" applyNumberFormat="1" applyFont="1" applyFill="1" applyBorder="1" applyAlignment="1">
      <alignment horizontal="center"/>
    </xf>
    <xf numFmtId="49" fontId="14" fillId="7" borderId="49" xfId="0" applyNumberFormat="1" applyFont="1" applyFill="1" applyBorder="1" applyAlignment="1">
      <alignment horizontal="center"/>
    </xf>
    <xf numFmtId="49" fontId="14" fillId="7" borderId="81" xfId="0" applyNumberFormat="1" applyFont="1" applyFill="1" applyBorder="1" applyAlignment="1">
      <alignment horizontal="center"/>
    </xf>
    <xf numFmtId="0" fontId="13" fillId="7" borderId="50" xfId="0" applyFont="1" applyFill="1" applyBorder="1" applyAlignment="1">
      <alignment horizontal="center"/>
    </xf>
    <xf numFmtId="49" fontId="8" fillId="8" borderId="71" xfId="0" applyNumberFormat="1" applyFont="1" applyFill="1" applyBorder="1" applyAlignment="1">
      <alignment horizontal="center" vertical="center" wrapText="1"/>
    </xf>
    <xf numFmtId="0" fontId="0" fillId="0" borderId="37" xfId="0" applyBorder="1" applyAlignment="1">
      <alignment horizontal="center"/>
    </xf>
    <xf numFmtId="0" fontId="18" fillId="7" borderId="20" xfId="0" applyFont="1" applyFill="1" applyBorder="1" applyAlignment="1">
      <alignment horizontal="center" vertical="center"/>
    </xf>
    <xf numFmtId="49" fontId="14" fillId="3" borderId="48" xfId="0" applyNumberFormat="1" applyFont="1" applyFill="1" applyBorder="1" applyAlignment="1">
      <alignment horizontal="center"/>
    </xf>
    <xf numFmtId="49" fontId="14" fillId="3" borderId="34" xfId="0" applyNumberFormat="1" applyFont="1" applyFill="1" applyBorder="1" applyAlignment="1">
      <alignment horizontal="center"/>
    </xf>
    <xf numFmtId="49" fontId="14" fillId="3" borderId="49" xfId="0" applyNumberFormat="1" applyFont="1" applyFill="1" applyBorder="1" applyAlignment="1">
      <alignment horizontal="center"/>
    </xf>
    <xf numFmtId="0" fontId="16" fillId="3" borderId="77" xfId="0" applyFont="1" applyFill="1" applyBorder="1" applyAlignment="1">
      <alignment horizontal="center"/>
    </xf>
    <xf numFmtId="0" fontId="13" fillId="3" borderId="15" xfId="0" applyFont="1" applyFill="1" applyBorder="1" applyAlignment="1">
      <alignment horizontal="center"/>
    </xf>
    <xf numFmtId="0" fontId="5" fillId="3" borderId="36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26" xfId="0" applyFont="1" applyFill="1" applyBorder="1" applyAlignment="1">
      <alignment horizontal="center" vertical="center"/>
    </xf>
    <xf numFmtId="0" fontId="5" fillId="3" borderId="44" xfId="0" applyFont="1" applyFill="1" applyBorder="1" applyAlignment="1">
      <alignment horizontal="center" vertical="center"/>
    </xf>
    <xf numFmtId="49" fontId="30" fillId="12" borderId="48" xfId="0" applyNumberFormat="1" applyFont="1" applyFill="1" applyBorder="1" applyAlignment="1">
      <alignment horizontal="left" vertical="center"/>
    </xf>
    <xf numFmtId="0" fontId="0" fillId="12" borderId="78" xfId="0" applyFill="1" applyBorder="1" applyAlignment="1">
      <alignment vertical="center"/>
    </xf>
    <xf numFmtId="0" fontId="0" fillId="12" borderId="74" xfId="0" applyFill="1" applyBorder="1" applyAlignment="1">
      <alignment vertical="center"/>
    </xf>
    <xf numFmtId="0" fontId="0" fillId="12" borderId="20" xfId="0" applyFill="1" applyBorder="1" applyAlignment="1">
      <alignment vertical="center"/>
    </xf>
    <xf numFmtId="0" fontId="0" fillId="12" borderId="39" xfId="0" applyFill="1" applyBorder="1" applyAlignment="1">
      <alignment vertical="center"/>
    </xf>
    <xf numFmtId="49" fontId="14" fillId="3" borderId="50" xfId="0" applyNumberFormat="1" applyFont="1" applyFill="1" applyBorder="1" applyAlignment="1">
      <alignment horizontal="center"/>
    </xf>
    <xf numFmtId="49" fontId="14" fillId="3" borderId="17" xfId="0" applyNumberFormat="1" applyFont="1" applyFill="1" applyBorder="1" applyAlignment="1">
      <alignment horizontal="center"/>
    </xf>
    <xf numFmtId="49" fontId="14" fillId="3" borderId="6" xfId="0" applyNumberFormat="1" applyFont="1" applyFill="1" applyBorder="1" applyAlignment="1">
      <alignment horizontal="center"/>
    </xf>
    <xf numFmtId="0" fontId="16" fillId="3" borderId="6" xfId="0" applyFont="1" applyFill="1" applyBorder="1" applyAlignment="1">
      <alignment horizontal="center"/>
    </xf>
    <xf numFmtId="0" fontId="13" fillId="3" borderId="3" xfId="0" applyFont="1" applyFill="1" applyBorder="1" applyAlignment="1">
      <alignment horizontal="center"/>
    </xf>
    <xf numFmtId="0" fontId="2" fillId="3" borderId="26" xfId="0" applyFont="1" applyFill="1" applyBorder="1" applyAlignment="1">
      <alignment horizontal="center"/>
    </xf>
    <xf numFmtId="0" fontId="2" fillId="3" borderId="44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5" fillId="3" borderId="26" xfId="0" applyFont="1" applyFill="1" applyBorder="1" applyAlignment="1">
      <alignment horizontal="center" wrapText="1"/>
    </xf>
    <xf numFmtId="0" fontId="5" fillId="3" borderId="44" xfId="0" applyFont="1" applyFill="1" applyBorder="1" applyAlignment="1">
      <alignment horizontal="center"/>
    </xf>
    <xf numFmtId="0" fontId="5" fillId="3" borderId="45" xfId="0" applyFont="1" applyFill="1" applyBorder="1" applyAlignment="1">
      <alignment horizontal="center"/>
    </xf>
    <xf numFmtId="49" fontId="5" fillId="3" borderId="26" xfId="0" applyNumberFormat="1" applyFont="1" applyFill="1" applyBorder="1" applyAlignment="1">
      <alignment horizontal="center" wrapText="1"/>
    </xf>
    <xf numFmtId="49" fontId="5" fillId="3" borderId="44" xfId="0" applyNumberFormat="1" applyFont="1" applyFill="1" applyBorder="1" applyAlignment="1">
      <alignment horizontal="center"/>
    </xf>
    <xf numFmtId="49" fontId="5" fillId="3" borderId="45" xfId="0" applyNumberFormat="1" applyFont="1" applyFill="1" applyBorder="1" applyAlignment="1">
      <alignment horizontal="center"/>
    </xf>
  </cellXfs>
  <cellStyles count="1">
    <cellStyle name="normálne" xfId="0" builtinId="0"/>
  </cellStyles>
  <dxfs count="6"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2" defaultTableStyle="TableStyleMedium9" defaultPivotStyle="PivotStyleLight16">
    <tableStyle name="Štýl tabuľky 1" pivot="0" count="0"/>
    <tableStyle name="Štýl tabuľky 2" pivot="0" count="0"/>
  </tableStyles>
  <colors>
    <mruColors>
      <color rgb="FFFFFF00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ables/table1.xml><?xml version="1.0" encoding="utf-8"?>
<table xmlns="http://schemas.openxmlformats.org/spreadsheetml/2006/main" id="2" name="Tabuľka2" displayName="Tabuľka2" ref="G3:H63" totalsRowShown="0" headerRowDxfId="5" headerRowBorderDxfId="4" tableBorderDxfId="3" totalsRowBorderDxfId="2">
  <autoFilter ref="G3:H63">
    <filterColumn colId="0"/>
    <filterColumn colId="1"/>
  </autoFilter>
  <tableColumns count="2">
    <tableColumn id="1" name="Stĺpec3" dataDxfId="1"/>
    <tableColumn id="3" name="Stĺpec" dataDxfId="0"/>
  </tableColumns>
  <tableStyleInfo name="Štýl tabuľky 1" showFirstColumn="0" showLastColumn="0" showRowStripes="1" showColumnStripes="0"/>
</table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93"/>
  <sheetViews>
    <sheetView topLeftCell="A25" zoomScale="93" zoomScaleNormal="93" workbookViewId="0">
      <selection activeCell="K15" sqref="K15"/>
    </sheetView>
  </sheetViews>
  <sheetFormatPr defaultRowHeight="12.75"/>
  <cols>
    <col min="1" max="1" width="3.85546875" customWidth="1"/>
    <col min="2" max="2" width="3.5703125" style="45" customWidth="1"/>
    <col min="3" max="3" width="5.140625" style="46" customWidth="1"/>
    <col min="4" max="4" width="4.140625" style="46" customWidth="1"/>
    <col min="5" max="5" width="4.140625" style="46" bestFit="1" customWidth="1"/>
    <col min="6" max="6" width="41.42578125" style="45" bestFit="1" customWidth="1"/>
    <col min="7" max="8" width="9.42578125" customWidth="1"/>
  </cols>
  <sheetData>
    <row r="1" spans="2:8" ht="18">
      <c r="B1" s="225" t="s">
        <v>362</v>
      </c>
      <c r="C1" s="225"/>
      <c r="D1" s="225"/>
      <c r="E1" s="225"/>
      <c r="F1" s="225"/>
    </row>
    <row r="2" spans="2:8" ht="15.75" thickBot="1">
      <c r="B2" s="48"/>
      <c r="C2" s="48"/>
      <c r="D2" s="48"/>
      <c r="E2" s="48"/>
      <c r="F2" s="48"/>
    </row>
    <row r="3" spans="2:8" ht="12.75" customHeight="1">
      <c r="B3" s="613" t="s">
        <v>30</v>
      </c>
      <c r="C3" s="614"/>
      <c r="D3" s="614"/>
      <c r="E3" s="614"/>
      <c r="F3" s="614"/>
      <c r="G3" s="566" t="s">
        <v>306</v>
      </c>
      <c r="H3" s="595" t="s">
        <v>363</v>
      </c>
    </row>
    <row r="4" spans="2:8" ht="12.75" customHeight="1">
      <c r="B4" s="615"/>
      <c r="C4" s="616"/>
      <c r="D4" s="616"/>
      <c r="E4" s="616"/>
      <c r="F4" s="616"/>
      <c r="G4" s="567" t="s">
        <v>31</v>
      </c>
      <c r="H4" s="596" t="s">
        <v>324</v>
      </c>
    </row>
    <row r="5" spans="2:8">
      <c r="B5" s="191"/>
      <c r="C5" s="192" t="s">
        <v>32</v>
      </c>
      <c r="D5" s="192" t="s">
        <v>33</v>
      </c>
      <c r="E5" s="192" t="s">
        <v>34</v>
      </c>
      <c r="F5" s="193"/>
      <c r="G5" s="568">
        <v>2019</v>
      </c>
      <c r="H5" s="597" t="s">
        <v>325</v>
      </c>
    </row>
    <row r="6" spans="2:8" ht="13.5" thickBot="1">
      <c r="B6" s="191"/>
      <c r="C6" s="196"/>
      <c r="D6" s="197"/>
      <c r="E6" s="196" t="s">
        <v>35</v>
      </c>
      <c r="F6" s="152"/>
      <c r="G6" s="568" t="s">
        <v>169</v>
      </c>
      <c r="H6" s="597">
        <v>2019</v>
      </c>
    </row>
    <row r="7" spans="2:8" ht="13.5" thickTop="1">
      <c r="B7" s="345">
        <v>1</v>
      </c>
      <c r="C7" s="171" t="s">
        <v>37</v>
      </c>
      <c r="D7" s="172"/>
      <c r="E7" s="173"/>
      <c r="F7" s="550" t="s">
        <v>284</v>
      </c>
      <c r="G7" s="542">
        <f>SUM(G9+G11+G16)</f>
        <v>89400</v>
      </c>
      <c r="H7" s="450">
        <f>SUM(H9+H11+H16)</f>
        <v>108730</v>
      </c>
    </row>
    <row r="8" spans="2:8">
      <c r="B8" s="346">
        <v>2</v>
      </c>
      <c r="C8" s="9"/>
      <c r="D8" s="19"/>
      <c r="E8" s="20"/>
      <c r="F8" s="21"/>
      <c r="G8" s="331"/>
      <c r="H8" s="451"/>
    </row>
    <row r="9" spans="2:8">
      <c r="B9" s="345">
        <v>3</v>
      </c>
      <c r="C9" s="42" t="s">
        <v>38</v>
      </c>
      <c r="D9" s="23"/>
      <c r="E9" s="24"/>
      <c r="F9" s="551" t="s">
        <v>285</v>
      </c>
      <c r="G9" s="448">
        <f>G10</f>
        <v>60000</v>
      </c>
      <c r="H9" s="452">
        <f>SUM(H10)</f>
        <v>70000</v>
      </c>
    </row>
    <row r="10" spans="2:8">
      <c r="B10" s="345">
        <v>4</v>
      </c>
      <c r="C10" s="42"/>
      <c r="D10" s="23" t="s">
        <v>39</v>
      </c>
      <c r="E10" s="24" t="s">
        <v>40</v>
      </c>
      <c r="F10" s="349" t="s">
        <v>286</v>
      </c>
      <c r="G10" s="331">
        <v>60000</v>
      </c>
      <c r="H10" s="451">
        <v>70000</v>
      </c>
    </row>
    <row r="11" spans="2:8">
      <c r="B11" s="346">
        <v>5</v>
      </c>
      <c r="C11" s="42" t="s">
        <v>41</v>
      </c>
      <c r="D11" s="26"/>
      <c r="E11" s="27"/>
      <c r="F11" s="551" t="s">
        <v>287</v>
      </c>
      <c r="G11" s="448">
        <f>SUM(G13+G14)</f>
        <v>15250</v>
      </c>
      <c r="H11" s="452">
        <f>SUM(H13+H14)</f>
        <v>15250</v>
      </c>
    </row>
    <row r="12" spans="2:8">
      <c r="B12" s="345">
        <v>6</v>
      </c>
      <c r="C12" s="32"/>
      <c r="D12" s="26" t="s">
        <v>42</v>
      </c>
      <c r="E12" s="27"/>
      <c r="F12" s="552" t="s">
        <v>288</v>
      </c>
      <c r="G12" s="331"/>
      <c r="H12" s="451"/>
    </row>
    <row r="13" spans="2:8">
      <c r="B13" s="345">
        <v>7</v>
      </c>
      <c r="C13" s="32"/>
      <c r="D13" s="26"/>
      <c r="E13" s="27" t="s">
        <v>43</v>
      </c>
      <c r="F13" s="552" t="s">
        <v>289</v>
      </c>
      <c r="G13" s="331">
        <v>13000</v>
      </c>
      <c r="H13" s="451">
        <v>13000</v>
      </c>
    </row>
    <row r="14" spans="2:8">
      <c r="B14" s="346">
        <v>8</v>
      </c>
      <c r="C14" s="32"/>
      <c r="D14" s="26"/>
      <c r="E14" s="27" t="s">
        <v>44</v>
      </c>
      <c r="F14" s="552" t="s">
        <v>290</v>
      </c>
      <c r="G14" s="331">
        <v>2250</v>
      </c>
      <c r="H14" s="451">
        <v>2250</v>
      </c>
    </row>
    <row r="15" spans="2:8">
      <c r="B15" s="345">
        <v>9</v>
      </c>
      <c r="C15" s="32"/>
      <c r="D15" s="26"/>
      <c r="E15" s="27"/>
      <c r="F15" s="552"/>
      <c r="G15" s="331"/>
      <c r="H15" s="451"/>
    </row>
    <row r="16" spans="2:8">
      <c r="B16" s="345">
        <v>10</v>
      </c>
      <c r="C16" s="42" t="s">
        <v>45</v>
      </c>
      <c r="D16" s="26"/>
      <c r="E16" s="27"/>
      <c r="F16" s="551" t="s">
        <v>291</v>
      </c>
      <c r="G16" s="448">
        <f>SUM(G17:G20)</f>
        <v>14150</v>
      </c>
      <c r="H16" s="452">
        <f>SUM(H17+H18+H19+H20+H21)</f>
        <v>23480</v>
      </c>
    </row>
    <row r="17" spans="2:8">
      <c r="B17" s="346">
        <v>11</v>
      </c>
      <c r="C17" s="350"/>
      <c r="D17" s="3" t="s">
        <v>46</v>
      </c>
      <c r="E17" s="6" t="s">
        <v>43</v>
      </c>
      <c r="F17" s="21" t="s">
        <v>292</v>
      </c>
      <c r="G17" s="331">
        <v>1500</v>
      </c>
      <c r="H17" s="451">
        <v>1550</v>
      </c>
    </row>
    <row r="18" spans="2:8">
      <c r="B18" s="345">
        <v>12</v>
      </c>
      <c r="C18" s="350"/>
      <c r="D18" s="3"/>
      <c r="E18" s="6" t="s">
        <v>191</v>
      </c>
      <c r="F18" s="21" t="s">
        <v>192</v>
      </c>
      <c r="G18" s="331">
        <v>150</v>
      </c>
      <c r="H18" s="451">
        <v>10</v>
      </c>
    </row>
    <row r="19" spans="2:8">
      <c r="B19" s="345">
        <v>13</v>
      </c>
      <c r="C19" s="350"/>
      <c r="D19" s="3"/>
      <c r="E19" s="6" t="s">
        <v>47</v>
      </c>
      <c r="F19" s="21" t="s">
        <v>293</v>
      </c>
      <c r="G19" s="331">
        <v>7500</v>
      </c>
      <c r="H19" s="451">
        <v>9800</v>
      </c>
    </row>
    <row r="20" spans="2:8">
      <c r="B20" s="346">
        <v>14</v>
      </c>
      <c r="C20" s="32"/>
      <c r="D20" s="26"/>
      <c r="E20" s="27" t="s">
        <v>322</v>
      </c>
      <c r="F20" s="552" t="s">
        <v>323</v>
      </c>
      <c r="G20" s="331">
        <v>5000</v>
      </c>
      <c r="H20" s="451">
        <v>12000</v>
      </c>
    </row>
    <row r="21" spans="2:8">
      <c r="B21" s="346"/>
      <c r="C21" s="32"/>
      <c r="D21" s="26"/>
      <c r="E21" s="27" t="s">
        <v>326</v>
      </c>
      <c r="F21" s="552" t="s">
        <v>327</v>
      </c>
      <c r="G21" s="331"/>
      <c r="H21" s="331">
        <v>120</v>
      </c>
    </row>
    <row r="22" spans="2:8">
      <c r="B22" s="345">
        <v>15</v>
      </c>
      <c r="C22" s="174" t="s">
        <v>48</v>
      </c>
      <c r="D22" s="175"/>
      <c r="E22" s="176"/>
      <c r="F22" s="553" t="s">
        <v>294</v>
      </c>
      <c r="G22" s="447">
        <f>SUM(G24+G30+G41+G44)</f>
        <v>4500</v>
      </c>
      <c r="H22" s="453">
        <f>SUM(H24+H30+H44)</f>
        <v>5757.35</v>
      </c>
    </row>
    <row r="23" spans="2:8">
      <c r="B23" s="345">
        <v>16</v>
      </c>
      <c r="C23" s="351"/>
      <c r="D23" s="28"/>
      <c r="E23" s="29"/>
      <c r="F23" s="349"/>
      <c r="G23" s="331"/>
      <c r="H23" s="451"/>
    </row>
    <row r="24" spans="2:8">
      <c r="B24" s="346">
        <v>17</v>
      </c>
      <c r="C24" s="42" t="s">
        <v>50</v>
      </c>
      <c r="D24" s="22"/>
      <c r="E24" s="30"/>
      <c r="F24" s="551" t="s">
        <v>295</v>
      </c>
      <c r="G24" s="448">
        <f>SUM(G26+G27+G28)</f>
        <v>1200</v>
      </c>
      <c r="H24" s="452">
        <f>SUM(H26+H27+H28)</f>
        <v>1000</v>
      </c>
    </row>
    <row r="25" spans="2:8">
      <c r="B25" s="345">
        <v>18</v>
      </c>
      <c r="C25" s="351"/>
      <c r="D25" s="23" t="s">
        <v>51</v>
      </c>
      <c r="E25" s="31" t="s">
        <v>40</v>
      </c>
      <c r="F25" s="349"/>
      <c r="G25" s="331"/>
      <c r="H25" s="451"/>
    </row>
    <row r="26" spans="2:8">
      <c r="B26" s="345">
        <v>19</v>
      </c>
      <c r="C26" s="351"/>
      <c r="D26" s="23"/>
      <c r="E26" s="29"/>
      <c r="F26" s="349" t="s">
        <v>193</v>
      </c>
      <c r="G26" s="331"/>
      <c r="H26" s="451">
        <v>0</v>
      </c>
    </row>
    <row r="27" spans="2:8">
      <c r="B27" s="346">
        <v>20</v>
      </c>
      <c r="C27" s="351"/>
      <c r="D27" s="23"/>
      <c r="E27" s="29"/>
      <c r="F27" s="554" t="s">
        <v>244</v>
      </c>
      <c r="G27" s="331">
        <v>1200</v>
      </c>
      <c r="H27" s="451">
        <v>1000</v>
      </c>
    </row>
    <row r="28" spans="2:8">
      <c r="B28" s="345">
        <v>21</v>
      </c>
      <c r="C28" s="351"/>
      <c r="D28" s="23"/>
      <c r="E28" s="29"/>
      <c r="F28" s="554" t="s">
        <v>256</v>
      </c>
      <c r="G28" s="331"/>
      <c r="H28" s="451">
        <v>0</v>
      </c>
    </row>
    <row r="29" spans="2:8">
      <c r="B29" s="345">
        <v>22</v>
      </c>
      <c r="C29" s="351"/>
      <c r="D29" s="28"/>
      <c r="E29" s="29"/>
      <c r="F29" s="555"/>
      <c r="G29" s="331"/>
      <c r="H29" s="451"/>
    </row>
    <row r="30" spans="2:8">
      <c r="B30" s="346">
        <v>23</v>
      </c>
      <c r="C30" s="42" t="s">
        <v>52</v>
      </c>
      <c r="D30" s="28"/>
      <c r="E30" s="29"/>
      <c r="F30" s="551" t="s">
        <v>296</v>
      </c>
      <c r="G30" s="448">
        <f>SUM(G31:G40)</f>
        <v>3300</v>
      </c>
      <c r="H30" s="452">
        <f>SUM(H31:H40)</f>
        <v>4681</v>
      </c>
    </row>
    <row r="31" spans="2:8">
      <c r="B31" s="345">
        <v>24</v>
      </c>
      <c r="C31" s="351"/>
      <c r="D31" s="23" t="s">
        <v>53</v>
      </c>
      <c r="E31" s="31" t="s">
        <v>54</v>
      </c>
      <c r="F31" s="349" t="s">
        <v>194</v>
      </c>
      <c r="G31" s="331">
        <v>2200</v>
      </c>
      <c r="H31" s="451">
        <v>2200</v>
      </c>
    </row>
    <row r="32" spans="2:8">
      <c r="B32" s="345">
        <v>25</v>
      </c>
      <c r="C32" s="351"/>
      <c r="D32" s="23" t="s">
        <v>257</v>
      </c>
      <c r="E32" s="31" t="s">
        <v>40</v>
      </c>
      <c r="F32" s="349" t="s">
        <v>258</v>
      </c>
      <c r="G32" s="331">
        <v>0</v>
      </c>
      <c r="H32" s="451">
        <v>400</v>
      </c>
    </row>
    <row r="33" spans="2:8">
      <c r="B33" s="346">
        <v>26</v>
      </c>
      <c r="C33" s="351"/>
      <c r="D33" s="23" t="s">
        <v>55</v>
      </c>
      <c r="E33" s="31" t="s">
        <v>43</v>
      </c>
      <c r="F33" s="552" t="s">
        <v>297</v>
      </c>
      <c r="G33" s="331">
        <v>0</v>
      </c>
      <c r="H33" s="451">
        <v>0</v>
      </c>
    </row>
    <row r="34" spans="2:8">
      <c r="B34" s="346"/>
      <c r="C34" s="351"/>
      <c r="D34" s="23"/>
      <c r="E34" s="31"/>
      <c r="F34" s="552" t="s">
        <v>314</v>
      </c>
      <c r="G34" s="331"/>
      <c r="H34" s="451">
        <v>0</v>
      </c>
    </row>
    <row r="35" spans="2:8">
      <c r="B35" s="345">
        <v>27</v>
      </c>
      <c r="C35" s="351"/>
      <c r="D35" s="28"/>
      <c r="E35" s="31"/>
      <c r="F35" s="556" t="s">
        <v>195</v>
      </c>
      <c r="G35" s="331">
        <v>100</v>
      </c>
      <c r="H35" s="451">
        <v>20</v>
      </c>
    </row>
    <row r="36" spans="2:8">
      <c r="B36" s="345">
        <v>28</v>
      </c>
      <c r="C36" s="351"/>
      <c r="D36" s="28"/>
      <c r="E36" s="31"/>
      <c r="F36" s="556" t="s">
        <v>196</v>
      </c>
      <c r="G36" s="331">
        <v>0</v>
      </c>
      <c r="H36" s="451">
        <v>0</v>
      </c>
    </row>
    <row r="37" spans="2:8">
      <c r="B37" s="346">
        <v>29</v>
      </c>
      <c r="C37" s="34"/>
      <c r="D37" s="33"/>
      <c r="E37" s="32"/>
      <c r="F37" s="557" t="s">
        <v>298</v>
      </c>
      <c r="G37" s="331"/>
      <c r="H37" s="451">
        <v>120</v>
      </c>
    </row>
    <row r="38" spans="2:8">
      <c r="B38" s="346"/>
      <c r="C38" s="34"/>
      <c r="D38" s="34"/>
      <c r="E38" s="32"/>
      <c r="F38" s="557" t="s">
        <v>315</v>
      </c>
      <c r="G38" s="331"/>
      <c r="H38" s="451">
        <v>1</v>
      </c>
    </row>
    <row r="39" spans="2:8">
      <c r="B39" s="345">
        <v>30</v>
      </c>
      <c r="C39" s="34"/>
      <c r="D39" s="43" t="s">
        <v>55</v>
      </c>
      <c r="E39" s="32" t="s">
        <v>40</v>
      </c>
      <c r="F39" s="555" t="s">
        <v>197</v>
      </c>
      <c r="G39" s="331">
        <v>1000</v>
      </c>
      <c r="H39" s="451">
        <v>1300</v>
      </c>
    </row>
    <row r="40" spans="2:8">
      <c r="B40" s="345">
        <v>31</v>
      </c>
      <c r="C40" s="34"/>
      <c r="D40" s="34" t="s">
        <v>350</v>
      </c>
      <c r="E40" s="32"/>
      <c r="F40" s="555" t="s">
        <v>351</v>
      </c>
      <c r="G40" s="331"/>
      <c r="H40" s="451">
        <v>640</v>
      </c>
    </row>
    <row r="41" spans="2:8">
      <c r="B41" s="346">
        <v>32</v>
      </c>
      <c r="C41" s="38" t="s">
        <v>56</v>
      </c>
      <c r="D41" s="34"/>
      <c r="E41" s="36"/>
      <c r="F41" s="558" t="s">
        <v>299</v>
      </c>
      <c r="G41" s="448">
        <f>SUM(G42+G43)</f>
        <v>0</v>
      </c>
      <c r="H41" s="452"/>
    </row>
    <row r="42" spans="2:8">
      <c r="B42" s="345">
        <v>33</v>
      </c>
      <c r="C42" s="42"/>
      <c r="D42" s="25" t="s">
        <v>57</v>
      </c>
      <c r="E42" s="37"/>
      <c r="F42" s="349" t="s">
        <v>300</v>
      </c>
      <c r="G42" s="331">
        <v>0</v>
      </c>
      <c r="H42" s="451"/>
    </row>
    <row r="43" spans="2:8">
      <c r="B43" s="345">
        <v>34</v>
      </c>
      <c r="C43" s="38"/>
      <c r="D43" s="32"/>
      <c r="E43" s="36"/>
      <c r="F43" s="555"/>
      <c r="G43" s="331"/>
      <c r="H43" s="451"/>
    </row>
    <row r="44" spans="2:8">
      <c r="B44" s="346">
        <v>35</v>
      </c>
      <c r="C44" s="38" t="s">
        <v>58</v>
      </c>
      <c r="D44" s="34"/>
      <c r="E44" s="36"/>
      <c r="F44" s="558" t="s">
        <v>301</v>
      </c>
      <c r="G44" s="448">
        <f>SUM(G45+G46+G47)</f>
        <v>0</v>
      </c>
      <c r="H44" s="452">
        <f>SUM(H45+H46)</f>
        <v>76.349999999999994</v>
      </c>
    </row>
    <row r="45" spans="2:8">
      <c r="B45" s="345">
        <v>36</v>
      </c>
      <c r="C45" s="42"/>
      <c r="D45" s="29" t="s">
        <v>59</v>
      </c>
      <c r="E45" s="31" t="s">
        <v>198</v>
      </c>
      <c r="F45" s="349" t="s">
        <v>199</v>
      </c>
      <c r="G45" s="331"/>
      <c r="H45" s="451">
        <v>76.349999999999994</v>
      </c>
    </row>
    <row r="46" spans="2:8">
      <c r="B46" s="345">
        <v>37</v>
      </c>
      <c r="C46" s="42"/>
      <c r="D46" s="29" t="s">
        <v>59</v>
      </c>
      <c r="E46" s="31" t="s">
        <v>259</v>
      </c>
      <c r="F46" s="349" t="s">
        <v>260</v>
      </c>
      <c r="G46" s="331">
        <v>0</v>
      </c>
      <c r="H46" s="451">
        <v>0</v>
      </c>
    </row>
    <row r="47" spans="2:8" ht="12" customHeight="1">
      <c r="B47" s="346">
        <v>38</v>
      </c>
      <c r="C47" s="7"/>
      <c r="D47" s="3"/>
      <c r="E47" s="43"/>
      <c r="F47" s="247"/>
      <c r="G47" s="331"/>
      <c r="H47" s="451"/>
    </row>
    <row r="48" spans="2:8">
      <c r="B48" s="345">
        <v>39</v>
      </c>
      <c r="C48" s="174" t="s">
        <v>63</v>
      </c>
      <c r="D48" s="175"/>
      <c r="E48" s="176"/>
      <c r="F48" s="553" t="s">
        <v>302</v>
      </c>
      <c r="G48" s="447">
        <f>SUM(G49+G52)</f>
        <v>2020</v>
      </c>
      <c r="H48" s="453">
        <f>SUM(H49+H52)</f>
        <v>4012.75</v>
      </c>
    </row>
    <row r="49" spans="2:8">
      <c r="B49" s="345">
        <v>40</v>
      </c>
      <c r="C49" s="371" t="s">
        <v>64</v>
      </c>
      <c r="D49" s="373" t="s">
        <v>261</v>
      </c>
      <c r="E49" s="372"/>
      <c r="F49" s="559" t="s">
        <v>262</v>
      </c>
      <c r="G49" s="448">
        <f>SUM(G50+G51)</f>
        <v>0</v>
      </c>
      <c r="H49" s="452">
        <f>SUM(H50)</f>
        <v>300</v>
      </c>
    </row>
    <row r="50" spans="2:8">
      <c r="B50" s="346">
        <v>41</v>
      </c>
      <c r="C50" s="371"/>
      <c r="D50" s="373" t="s">
        <v>261</v>
      </c>
      <c r="E50" s="372" t="s">
        <v>263</v>
      </c>
      <c r="F50" s="560" t="s">
        <v>262</v>
      </c>
      <c r="G50" s="331"/>
      <c r="H50" s="451">
        <v>300</v>
      </c>
    </row>
    <row r="51" spans="2:8">
      <c r="B51" s="345">
        <v>42</v>
      </c>
      <c r="C51" s="258"/>
      <c r="D51" s="259"/>
      <c r="E51" s="260"/>
      <c r="F51" s="561" t="s">
        <v>318</v>
      </c>
      <c r="G51" s="331"/>
      <c r="H51" s="451"/>
    </row>
    <row r="52" spans="2:8">
      <c r="B52" s="345">
        <v>43</v>
      </c>
      <c r="C52" s="42"/>
      <c r="D52" s="41" t="s">
        <v>65</v>
      </c>
      <c r="E52" s="30"/>
      <c r="F52" s="562" t="s">
        <v>303</v>
      </c>
      <c r="G52" s="448">
        <f>SUM(G53:G62)</f>
        <v>2020</v>
      </c>
      <c r="H52" s="452">
        <f>SUM(H53+H54+H55+H56+H57+H58+H59+H61)</f>
        <v>3712.75</v>
      </c>
    </row>
    <row r="53" spans="2:8">
      <c r="B53" s="346">
        <v>44</v>
      </c>
      <c r="C53" s="42"/>
      <c r="D53" s="42"/>
      <c r="E53" s="30"/>
      <c r="F53" s="563" t="s">
        <v>304</v>
      </c>
      <c r="G53" s="331">
        <v>375</v>
      </c>
      <c r="H53" s="331">
        <v>388.5</v>
      </c>
    </row>
    <row r="54" spans="2:8">
      <c r="B54" s="345">
        <v>45</v>
      </c>
      <c r="C54" s="42"/>
      <c r="D54" s="42"/>
      <c r="E54" s="30"/>
      <c r="F54" s="563" t="s">
        <v>264</v>
      </c>
      <c r="G54" s="331">
        <v>0</v>
      </c>
      <c r="H54" s="331">
        <v>0</v>
      </c>
    </row>
    <row r="55" spans="2:8">
      <c r="B55" s="345">
        <v>46</v>
      </c>
      <c r="C55" s="42"/>
      <c r="D55" s="42"/>
      <c r="E55" s="30"/>
      <c r="F55" s="563" t="s">
        <v>305</v>
      </c>
      <c r="G55" s="331">
        <v>180</v>
      </c>
      <c r="H55" s="331">
        <v>176.7</v>
      </c>
    </row>
    <row r="56" spans="2:8">
      <c r="B56" s="346">
        <v>47</v>
      </c>
      <c r="C56" s="42"/>
      <c r="D56" s="42"/>
      <c r="E56" s="30"/>
      <c r="F56" s="563" t="s">
        <v>200</v>
      </c>
      <c r="G56" s="331">
        <v>35</v>
      </c>
      <c r="H56" s="331">
        <v>32.72</v>
      </c>
    </row>
    <row r="57" spans="2:8">
      <c r="B57" s="345">
        <v>48</v>
      </c>
      <c r="C57" s="42"/>
      <c r="D57" s="42"/>
      <c r="E57" s="30"/>
      <c r="F57" s="563" t="s">
        <v>201</v>
      </c>
      <c r="G57" s="331">
        <v>15</v>
      </c>
      <c r="H57" s="331">
        <v>15.12</v>
      </c>
    </row>
    <row r="58" spans="2:8">
      <c r="B58" s="345">
        <v>49</v>
      </c>
      <c r="C58" s="42"/>
      <c r="D58" s="42"/>
      <c r="E58" s="30"/>
      <c r="F58" s="563" t="s">
        <v>202</v>
      </c>
      <c r="G58" s="331"/>
      <c r="H58" s="331">
        <v>1684.76</v>
      </c>
    </row>
    <row r="59" spans="2:8">
      <c r="B59" s="346">
        <v>50</v>
      </c>
      <c r="C59" s="38"/>
      <c r="D59" s="35"/>
      <c r="E59" s="41"/>
      <c r="F59" s="563" t="s">
        <v>245</v>
      </c>
      <c r="G59" s="331">
        <v>15</v>
      </c>
      <c r="H59" s="331">
        <v>14.95</v>
      </c>
    </row>
    <row r="60" spans="2:8">
      <c r="B60" s="345">
        <v>51</v>
      </c>
      <c r="C60" s="38"/>
      <c r="D60" s="35"/>
      <c r="E60" s="41"/>
      <c r="F60" s="349" t="s">
        <v>265</v>
      </c>
      <c r="G60" s="331"/>
      <c r="H60" s="331"/>
    </row>
    <row r="61" spans="2:8" ht="12.75" customHeight="1">
      <c r="B61" s="345">
        <v>52</v>
      </c>
      <c r="C61" s="38"/>
      <c r="D61" s="35"/>
      <c r="E61" s="41"/>
      <c r="F61" s="555" t="s">
        <v>319</v>
      </c>
      <c r="G61" s="331">
        <v>1400</v>
      </c>
      <c r="H61" s="331">
        <v>1400</v>
      </c>
    </row>
    <row r="62" spans="2:8" ht="12.75" customHeight="1">
      <c r="B62" s="345"/>
      <c r="C62" s="38"/>
      <c r="D62" s="35"/>
      <c r="E62" s="41"/>
      <c r="F62" s="564" t="s">
        <v>316</v>
      </c>
      <c r="G62" s="331"/>
      <c r="H62" s="331"/>
    </row>
    <row r="63" spans="2:8" ht="23.25" customHeight="1" thickBot="1">
      <c r="B63" s="346">
        <v>53</v>
      </c>
      <c r="C63" s="352"/>
      <c r="D63" s="347"/>
      <c r="E63" s="348"/>
      <c r="F63" s="565"/>
      <c r="G63" s="549">
        <f>SUM(G48+G22+G7)</f>
        <v>95920</v>
      </c>
      <c r="H63" s="505">
        <f>SUM(H48+H22+H7)</f>
        <v>118500.1</v>
      </c>
    </row>
    <row r="64" spans="2:8">
      <c r="G64" s="106"/>
      <c r="H64" s="106"/>
    </row>
    <row r="65" spans="6:8">
      <c r="G65" s="106"/>
      <c r="H65" s="106"/>
    </row>
    <row r="66" spans="6:8">
      <c r="G66" s="106"/>
      <c r="H66" s="106"/>
    </row>
    <row r="67" spans="6:8">
      <c r="G67" s="106"/>
      <c r="H67" s="106"/>
    </row>
    <row r="68" spans="6:8">
      <c r="G68" s="106"/>
      <c r="H68" s="106"/>
    </row>
    <row r="69" spans="6:8">
      <c r="G69" s="106"/>
      <c r="H69" s="106"/>
    </row>
    <row r="71" spans="6:8">
      <c r="F71" s="18"/>
    </row>
    <row r="72" spans="6:8">
      <c r="F72" s="18"/>
    </row>
    <row r="73" spans="6:8">
      <c r="F73" s="18"/>
    </row>
    <row r="74" spans="6:8">
      <c r="F74" s="18"/>
    </row>
    <row r="75" spans="6:8">
      <c r="F75" s="18"/>
    </row>
    <row r="76" spans="6:8">
      <c r="F76" s="18"/>
    </row>
    <row r="77" spans="6:8">
      <c r="F77" s="18"/>
    </row>
    <row r="78" spans="6:8">
      <c r="F78" s="18"/>
    </row>
    <row r="79" spans="6:8">
      <c r="F79" s="18"/>
    </row>
    <row r="80" spans="6:8">
      <c r="F80" s="18"/>
    </row>
    <row r="81" spans="6:6">
      <c r="F81" s="18"/>
    </row>
    <row r="82" spans="6:6">
      <c r="F82" s="18"/>
    </row>
    <row r="83" spans="6:6">
      <c r="F83" s="18"/>
    </row>
    <row r="84" spans="6:6">
      <c r="F84" s="18"/>
    </row>
    <row r="85" spans="6:6">
      <c r="F85" s="18"/>
    </row>
    <row r="86" spans="6:6">
      <c r="F86" s="18"/>
    </row>
    <row r="87" spans="6:6">
      <c r="F87" s="18"/>
    </row>
    <row r="88" spans="6:6">
      <c r="F88" s="18"/>
    </row>
    <row r="89" spans="6:6">
      <c r="F89" s="18"/>
    </row>
    <row r="90" spans="6:6">
      <c r="F90" s="18"/>
    </row>
    <row r="91" spans="6:6">
      <c r="F91" s="18"/>
    </row>
    <row r="92" spans="6:6">
      <c r="F92" s="18"/>
    </row>
    <row r="93" spans="6:6">
      <c r="F93" s="18"/>
    </row>
  </sheetData>
  <mergeCells count="1">
    <mergeCell ref="B3:F4"/>
  </mergeCells>
  <phoneticPr fontId="0" type="noConversion"/>
  <pageMargins left="0.53" right="0.57999999999999996" top="0.41" bottom="0.37" header="0.4921259845" footer="0.3"/>
  <pageSetup paperSize="9" scale="90" orientation="portrait" r:id="rId1"/>
  <headerFooter alignWithMargins="0"/>
  <tableParts count="1"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3"/>
  <sheetViews>
    <sheetView zoomScale="88" zoomScaleNormal="88" workbookViewId="0">
      <selection activeCell="P26" sqref="P26"/>
    </sheetView>
  </sheetViews>
  <sheetFormatPr defaultRowHeight="12.75"/>
  <cols>
    <col min="1" max="1" width="2.7109375" style="17" customWidth="1"/>
    <col min="2" max="2" width="3.42578125" style="16" customWidth="1"/>
    <col min="3" max="3" width="7.28515625" customWidth="1"/>
    <col min="4" max="4" width="2.28515625" customWidth="1"/>
    <col min="5" max="5" width="41.140625" customWidth="1"/>
    <col min="6" max="6" width="0.140625" style="160" customWidth="1"/>
    <col min="7" max="7" width="0.140625" hidden="1" customWidth="1"/>
    <col min="8" max="8" width="3.85546875" hidden="1" customWidth="1"/>
    <col min="9" max="9" width="7.28515625" hidden="1" customWidth="1"/>
    <col min="10" max="10" width="8.42578125" hidden="1" customWidth="1"/>
    <col min="11" max="11" width="9" hidden="1" customWidth="1"/>
    <col min="12" max="12" width="1.42578125" style="160" hidden="1" customWidth="1"/>
    <col min="13" max="14" width="14.28515625" customWidth="1"/>
  </cols>
  <sheetData>
    <row r="1" spans="1:14">
      <c r="K1" s="47"/>
    </row>
    <row r="2" spans="1:14" ht="18.75">
      <c r="B2" s="223" t="s">
        <v>144</v>
      </c>
      <c r="K2" s="47"/>
    </row>
    <row r="3" spans="1:14" ht="13.5" thickBot="1"/>
    <row r="4" spans="1:14" ht="13.5" customHeight="1" thickBot="1">
      <c r="A4" s="627"/>
      <c r="B4" s="628"/>
      <c r="C4" s="628"/>
      <c r="D4" s="628"/>
      <c r="E4" s="628"/>
      <c r="F4" s="263"/>
      <c r="G4" s="202"/>
      <c r="H4" s="201"/>
      <c r="I4" s="201"/>
      <c r="J4" s="201"/>
      <c r="K4" s="203"/>
      <c r="L4" s="263"/>
      <c r="M4" s="510"/>
      <c r="N4" s="510"/>
    </row>
    <row r="5" spans="1:14" ht="18.75" customHeight="1">
      <c r="A5" s="127"/>
      <c r="B5" s="651" t="s">
        <v>165</v>
      </c>
      <c r="C5" s="652"/>
      <c r="D5" s="652"/>
      <c r="E5" s="652"/>
      <c r="F5" s="199"/>
      <c r="G5" s="654" t="s">
        <v>29</v>
      </c>
      <c r="H5" s="655"/>
      <c r="I5" s="655"/>
      <c r="J5" s="655"/>
      <c r="K5" s="656"/>
      <c r="L5" s="199"/>
      <c r="M5" s="645" t="s">
        <v>311</v>
      </c>
      <c r="N5" s="592" t="s">
        <v>329</v>
      </c>
    </row>
    <row r="6" spans="1:14">
      <c r="A6" s="132"/>
      <c r="B6" s="133" t="s">
        <v>104</v>
      </c>
      <c r="C6" s="134" t="s">
        <v>27</v>
      </c>
      <c r="D6" s="634"/>
      <c r="E6" s="653"/>
      <c r="F6" s="39"/>
      <c r="G6" s="646"/>
      <c r="H6" s="647"/>
      <c r="I6" s="647"/>
      <c r="J6" s="647"/>
      <c r="K6" s="648"/>
      <c r="L6" s="39"/>
      <c r="M6" s="645"/>
      <c r="N6" s="592" t="s">
        <v>336</v>
      </c>
    </row>
    <row r="7" spans="1:14">
      <c r="A7" s="137"/>
      <c r="B7" s="138" t="s">
        <v>105</v>
      </c>
      <c r="C7" s="139" t="s">
        <v>103</v>
      </c>
      <c r="D7" s="140"/>
      <c r="E7" s="141" t="s">
        <v>20</v>
      </c>
      <c r="F7" s="200"/>
      <c r="G7" s="649">
        <v>711</v>
      </c>
      <c r="H7" s="659">
        <v>714</v>
      </c>
      <c r="I7" s="659">
        <v>716</v>
      </c>
      <c r="J7" s="659">
        <v>717</v>
      </c>
      <c r="K7" s="657" t="s">
        <v>17</v>
      </c>
      <c r="L7" s="200"/>
      <c r="M7" s="645"/>
      <c r="N7" s="592"/>
    </row>
    <row r="8" spans="1:14" ht="13.5" thickBot="1">
      <c r="A8" s="142"/>
      <c r="B8" s="143"/>
      <c r="C8" s="144"/>
      <c r="D8" s="145"/>
      <c r="E8" s="146"/>
      <c r="F8" s="200"/>
      <c r="G8" s="650"/>
      <c r="H8" s="660"/>
      <c r="I8" s="660"/>
      <c r="J8" s="660"/>
      <c r="K8" s="658"/>
      <c r="L8" s="200"/>
      <c r="M8" s="645"/>
      <c r="N8" s="592"/>
    </row>
    <row r="9" spans="1:14" ht="16.5" thickTop="1" thickBot="1">
      <c r="A9" s="83">
        <v>1</v>
      </c>
      <c r="B9" s="170" t="s">
        <v>156</v>
      </c>
      <c r="C9" s="110"/>
      <c r="D9" s="111"/>
      <c r="E9" s="112"/>
      <c r="F9" s="243"/>
      <c r="G9" s="230"/>
      <c r="H9" s="242"/>
      <c r="I9" s="242"/>
      <c r="J9" s="231"/>
      <c r="K9" s="232"/>
      <c r="L9" s="243"/>
      <c r="M9" s="316">
        <f>SUM(M11)</f>
        <v>10000</v>
      </c>
      <c r="N9" s="316">
        <f>SUM(N10)</f>
        <v>7695</v>
      </c>
    </row>
    <row r="10" spans="1:14" ht="13.5" thickTop="1">
      <c r="A10" s="84">
        <f>A9+1</f>
        <v>2</v>
      </c>
      <c r="B10" s="147">
        <v>1</v>
      </c>
      <c r="C10" s="148" t="s">
        <v>87</v>
      </c>
      <c r="D10" s="149"/>
      <c r="E10" s="150"/>
      <c r="F10" s="228"/>
      <c r="G10" s="236"/>
      <c r="H10" s="235"/>
      <c r="I10" s="235"/>
      <c r="J10" s="235"/>
      <c r="K10" s="237"/>
      <c r="L10" s="228"/>
      <c r="M10" s="125">
        <f>SUM(M11)</f>
        <v>10000</v>
      </c>
      <c r="N10" s="125">
        <f>SUM(N11)</f>
        <v>7695</v>
      </c>
    </row>
    <row r="11" spans="1:14">
      <c r="A11" s="84">
        <f>A10+1</f>
        <v>3</v>
      </c>
      <c r="B11" s="79"/>
      <c r="C11" s="86" t="s">
        <v>126</v>
      </c>
      <c r="D11" s="88" t="s">
        <v>127</v>
      </c>
      <c r="E11" s="95"/>
      <c r="F11" s="234"/>
      <c r="G11" s="239"/>
      <c r="H11" s="238"/>
      <c r="I11" s="238"/>
      <c r="J11" s="238"/>
      <c r="K11" s="244"/>
      <c r="L11" s="234"/>
      <c r="M11" s="317">
        <f>SUM(M12+M13+M14)</f>
        <v>10000</v>
      </c>
      <c r="N11" s="317">
        <f>SUM(N12+N13+N14)</f>
        <v>7695</v>
      </c>
    </row>
    <row r="12" spans="1:14">
      <c r="A12" s="84">
        <f>A11+1</f>
        <v>4</v>
      </c>
      <c r="B12" s="79"/>
      <c r="C12" s="8"/>
      <c r="D12" s="3" t="s">
        <v>21</v>
      </c>
      <c r="E12" s="99" t="s">
        <v>252</v>
      </c>
      <c r="F12" s="229"/>
      <c r="G12" s="233"/>
      <c r="H12" s="227"/>
      <c r="I12" s="227"/>
      <c r="J12" s="227"/>
      <c r="K12" s="226"/>
      <c r="L12" s="229"/>
      <c r="M12" s="315">
        <v>0</v>
      </c>
      <c r="N12" s="315">
        <v>0</v>
      </c>
    </row>
    <row r="13" spans="1:14">
      <c r="A13" s="84">
        <v>5</v>
      </c>
      <c r="B13" s="79"/>
      <c r="C13" s="8"/>
      <c r="D13" s="3" t="s">
        <v>22</v>
      </c>
      <c r="E13" s="99" t="s">
        <v>140</v>
      </c>
      <c r="F13" s="229"/>
      <c r="G13" s="233"/>
      <c r="H13" s="227"/>
      <c r="I13" s="227"/>
      <c r="J13" s="227"/>
      <c r="K13" s="226"/>
      <c r="L13" s="229"/>
      <c r="M13" s="315">
        <v>0</v>
      </c>
      <c r="N13" s="315">
        <v>0</v>
      </c>
    </row>
    <row r="14" spans="1:14" ht="13.5" thickBot="1">
      <c r="A14" s="85">
        <v>6</v>
      </c>
      <c r="B14" s="114"/>
      <c r="C14" s="12"/>
      <c r="D14" s="115" t="s">
        <v>23</v>
      </c>
      <c r="E14" s="255" t="s">
        <v>268</v>
      </c>
      <c r="F14" s="264"/>
      <c r="G14" s="245"/>
      <c r="H14" s="240"/>
      <c r="I14" s="240"/>
      <c r="J14" s="240"/>
      <c r="K14" s="265"/>
      <c r="L14" s="264"/>
      <c r="M14" s="511">
        <v>10000</v>
      </c>
      <c r="N14" s="511">
        <v>7695</v>
      </c>
    </row>
    <row r="16" spans="1:14">
      <c r="C16" s="160"/>
      <c r="D16" s="40"/>
      <c r="E16" s="58"/>
    </row>
    <row r="17" spans="3:12">
      <c r="C17" s="160"/>
      <c r="D17" s="160"/>
      <c r="E17" s="160"/>
      <c r="F17" s="198"/>
      <c r="G17" s="224"/>
      <c r="H17" s="224"/>
      <c r="I17" s="224"/>
      <c r="J17" s="224"/>
      <c r="K17" s="224"/>
      <c r="L17" s="198"/>
    </row>
    <row r="18" spans="3:12">
      <c r="C18" s="160"/>
      <c r="D18" s="40"/>
      <c r="E18" s="58"/>
      <c r="G18" s="154"/>
      <c r="H18" s="154"/>
      <c r="I18" s="154"/>
      <c r="J18" s="154"/>
      <c r="K18" s="154"/>
    </row>
    <row r="19" spans="3:12">
      <c r="C19" s="160"/>
      <c r="D19" s="160"/>
      <c r="E19" s="160"/>
      <c r="G19" s="154"/>
      <c r="H19" s="154"/>
      <c r="I19" s="154"/>
      <c r="J19" s="154"/>
      <c r="K19" s="154"/>
    </row>
    <row r="20" spans="3:12">
      <c r="C20" s="160"/>
      <c r="D20" s="160"/>
      <c r="E20" s="160"/>
      <c r="G20" s="154"/>
      <c r="H20" s="154"/>
      <c r="I20" s="154"/>
      <c r="J20" s="154"/>
      <c r="K20" s="154"/>
    </row>
    <row r="21" spans="3:12">
      <c r="G21" s="154"/>
      <c r="H21" s="154"/>
      <c r="I21" s="154"/>
      <c r="J21" s="154"/>
      <c r="K21" s="154"/>
    </row>
    <row r="22" spans="3:12">
      <c r="G22" s="154"/>
      <c r="H22" s="154"/>
      <c r="I22" s="154"/>
      <c r="J22" s="154"/>
      <c r="K22" s="154"/>
    </row>
    <row r="23" spans="3:12">
      <c r="G23" s="154"/>
      <c r="H23" s="154"/>
      <c r="I23" s="154"/>
      <c r="J23" s="154"/>
      <c r="K23" s="154"/>
    </row>
  </sheetData>
  <mergeCells count="11">
    <mergeCell ref="M5:M8"/>
    <mergeCell ref="G6:K6"/>
    <mergeCell ref="G7:G8"/>
    <mergeCell ref="A4:E4"/>
    <mergeCell ref="B5:E5"/>
    <mergeCell ref="D6:E6"/>
    <mergeCell ref="G5:K5"/>
    <mergeCell ref="K7:K8"/>
    <mergeCell ref="I7:I8"/>
    <mergeCell ref="H7:H8"/>
    <mergeCell ref="J7:J8"/>
  </mergeCells>
  <phoneticPr fontId="2" type="noConversion"/>
  <pageMargins left="0.27" right="0.17" top="0.75" bottom="0.53" header="0.4921259845" footer="0.33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3:G22"/>
  <sheetViews>
    <sheetView zoomScale="88" workbookViewId="0">
      <selection activeCell="H1" sqref="H1:I1048576"/>
    </sheetView>
  </sheetViews>
  <sheetFormatPr defaultRowHeight="12.75"/>
  <cols>
    <col min="1" max="1" width="3.5703125" style="17" customWidth="1"/>
    <col min="2" max="2" width="3.42578125" style="16" customWidth="1"/>
    <col min="3" max="3" width="7.28515625" customWidth="1"/>
    <col min="4" max="4" width="2.28515625" customWidth="1"/>
    <col min="5" max="5" width="34.5703125" customWidth="1"/>
    <col min="6" max="7" width="11.85546875" customWidth="1"/>
  </cols>
  <sheetData>
    <row r="3" spans="1:7" ht="18.75">
      <c r="B3" s="223" t="s">
        <v>146</v>
      </c>
    </row>
    <row r="4" spans="1:7" ht="9.75" customHeight="1" thickBot="1"/>
    <row r="5" spans="1:7" ht="13.5" customHeight="1" thickBot="1">
      <c r="A5" s="627"/>
      <c r="B5" s="628"/>
      <c r="C5" s="628"/>
      <c r="D5" s="628"/>
      <c r="E5" s="628"/>
      <c r="F5" s="642" t="s">
        <v>310</v>
      </c>
      <c r="G5" s="589"/>
    </row>
    <row r="6" spans="1:7" ht="18.75" customHeight="1">
      <c r="A6" s="127"/>
      <c r="B6" s="651" t="s">
        <v>165</v>
      </c>
      <c r="C6" s="652"/>
      <c r="D6" s="652"/>
      <c r="E6" s="652"/>
      <c r="F6" s="643"/>
      <c r="G6" s="590" t="s">
        <v>337</v>
      </c>
    </row>
    <row r="7" spans="1:7" ht="12.75" customHeight="1">
      <c r="A7" s="132"/>
      <c r="B7" s="133" t="s">
        <v>104</v>
      </c>
      <c r="C7" s="134" t="s">
        <v>27</v>
      </c>
      <c r="D7" s="634" t="s">
        <v>28</v>
      </c>
      <c r="E7" s="653"/>
      <c r="F7" s="643"/>
      <c r="G7" s="590" t="s">
        <v>338</v>
      </c>
    </row>
    <row r="8" spans="1:7">
      <c r="A8" s="137"/>
      <c r="B8" s="138" t="s">
        <v>105</v>
      </c>
      <c r="C8" s="139" t="s">
        <v>103</v>
      </c>
      <c r="D8" s="140"/>
      <c r="E8" s="141" t="s">
        <v>20</v>
      </c>
      <c r="F8" s="643"/>
      <c r="G8" s="590" t="s">
        <v>333</v>
      </c>
    </row>
    <row r="9" spans="1:7" ht="13.5" thickBot="1">
      <c r="A9" s="142"/>
      <c r="B9" s="143"/>
      <c r="C9" s="144"/>
      <c r="D9" s="145"/>
      <c r="E9" s="146"/>
      <c r="F9" s="661"/>
      <c r="G9" s="593"/>
    </row>
    <row r="10" spans="1:7" ht="16.5" thickTop="1" thickBot="1">
      <c r="A10" s="83">
        <v>1</v>
      </c>
      <c r="B10" s="170" t="s">
        <v>157</v>
      </c>
      <c r="C10" s="110"/>
      <c r="D10" s="111"/>
      <c r="E10" s="112"/>
      <c r="F10" s="113">
        <f>F11+F14</f>
        <v>2600</v>
      </c>
      <c r="G10" s="113">
        <f>SUM(G11+G14)</f>
        <v>3000</v>
      </c>
    </row>
    <row r="11" spans="1:7" ht="13.5" thickTop="1">
      <c r="A11" s="306">
        <v>2</v>
      </c>
      <c r="B11" s="321">
        <v>1</v>
      </c>
      <c r="C11" s="322" t="s">
        <v>119</v>
      </c>
      <c r="D11" s="220"/>
      <c r="E11" s="221"/>
      <c r="F11" s="124">
        <f t="shared" ref="F11:F12" si="0">F12</f>
        <v>0</v>
      </c>
      <c r="G11" s="124">
        <f>SUM(G12)</f>
        <v>0</v>
      </c>
    </row>
    <row r="12" spans="1:7" s="154" customFormat="1">
      <c r="A12" s="323">
        <f>A11+1</f>
        <v>3</v>
      </c>
      <c r="B12" s="311"/>
      <c r="C12" s="119" t="s">
        <v>0</v>
      </c>
      <c r="D12" s="119"/>
      <c r="E12" s="117" t="s">
        <v>147</v>
      </c>
      <c r="F12" s="97">
        <f t="shared" si="0"/>
        <v>0</v>
      </c>
      <c r="G12" s="97">
        <f>SUM(G13 )</f>
        <v>0</v>
      </c>
    </row>
    <row r="13" spans="1:7">
      <c r="A13" s="83">
        <v>4</v>
      </c>
      <c r="B13" s="87"/>
      <c r="C13" s="44"/>
      <c r="D13" s="3" t="s">
        <v>21</v>
      </c>
      <c r="E13" s="89" t="s">
        <v>253</v>
      </c>
      <c r="F13" s="394">
        <v>0</v>
      </c>
      <c r="G13" s="394"/>
    </row>
    <row r="14" spans="1:7">
      <c r="A14" s="306">
        <v>5</v>
      </c>
      <c r="B14" s="120">
        <v>2</v>
      </c>
      <c r="C14" s="121" t="s">
        <v>120</v>
      </c>
      <c r="D14" s="122"/>
      <c r="E14" s="123"/>
      <c r="F14" s="124">
        <f t="shared" ref="F14:F15" si="1">F15</f>
        <v>2600</v>
      </c>
      <c r="G14" s="124">
        <f>SUM(G15)</f>
        <v>3000</v>
      </c>
    </row>
    <row r="15" spans="1:7">
      <c r="A15" s="323">
        <v>6</v>
      </c>
      <c r="B15" s="79"/>
      <c r="C15" s="82" t="s">
        <v>0</v>
      </c>
      <c r="D15" s="100" t="s">
        <v>1</v>
      </c>
      <c r="E15" s="91"/>
      <c r="F15" s="101">
        <f t="shared" si="1"/>
        <v>2600</v>
      </c>
      <c r="G15" s="101">
        <f>SUM(G16)</f>
        <v>3000</v>
      </c>
    </row>
    <row r="16" spans="1:7">
      <c r="A16" s="83">
        <v>7</v>
      </c>
      <c r="B16" s="79"/>
      <c r="C16" s="8"/>
      <c r="D16" s="3" t="s">
        <v>21</v>
      </c>
      <c r="E16" s="94" t="s">
        <v>212</v>
      </c>
      <c r="F16" s="267">
        <v>2600</v>
      </c>
      <c r="G16" s="267">
        <v>3000</v>
      </c>
    </row>
    <row r="17" spans="1:5" s="160" customFormat="1" ht="15">
      <c r="A17" s="153"/>
      <c r="B17" s="158"/>
      <c r="C17" s="159"/>
      <c r="D17" s="157"/>
      <c r="E17" s="157"/>
    </row>
    <row r="22" spans="1:5">
      <c r="E22" t="s">
        <v>145</v>
      </c>
    </row>
  </sheetData>
  <mergeCells count="4">
    <mergeCell ref="F5:F9"/>
    <mergeCell ref="B6:E6"/>
    <mergeCell ref="A5:E5"/>
    <mergeCell ref="D7:E7"/>
  </mergeCells>
  <phoneticPr fontId="2" type="noConversion"/>
  <pageMargins left="0.77" right="0.75" top="0.69" bottom="0.5" header="0.4921259845" footer="0.4921259845"/>
  <pageSetup paperSize="9" scale="8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15"/>
  <sheetViews>
    <sheetView zoomScale="88" zoomScaleNormal="88" workbookViewId="0">
      <selection activeCell="K1" sqref="K1:L1048576"/>
    </sheetView>
  </sheetViews>
  <sheetFormatPr defaultRowHeight="12.75"/>
  <cols>
    <col min="1" max="1" width="3.85546875" style="17" customWidth="1"/>
    <col min="2" max="2" width="3.42578125" style="16" customWidth="1"/>
    <col min="3" max="3" width="7.28515625" customWidth="1"/>
    <col min="4" max="4" width="2.28515625" customWidth="1"/>
    <col min="5" max="5" width="43" customWidth="1"/>
    <col min="6" max="6" width="7.7109375" style="160" hidden="1" customWidth="1"/>
    <col min="7" max="7" width="9.42578125" style="160" hidden="1" customWidth="1"/>
    <col min="8" max="8" width="1.140625" style="160" hidden="1" customWidth="1"/>
    <col min="9" max="10" width="10.140625" customWidth="1"/>
    <col min="11" max="11" width="10.28515625" customWidth="1"/>
  </cols>
  <sheetData>
    <row r="1" spans="1:10">
      <c r="I1" s="47"/>
      <c r="J1" s="47"/>
    </row>
    <row r="2" spans="1:10" ht="18.75">
      <c r="B2" s="223" t="s">
        <v>211</v>
      </c>
      <c r="I2" s="47"/>
      <c r="J2" s="47"/>
    </row>
    <row r="3" spans="1:10" ht="1.5" customHeight="1" thickBot="1"/>
    <row r="4" spans="1:10" ht="13.5" customHeight="1" thickBot="1">
      <c r="A4" s="662"/>
      <c r="B4" s="640"/>
      <c r="C4" s="640"/>
      <c r="D4" s="640"/>
      <c r="E4" s="640"/>
      <c r="F4" s="663"/>
      <c r="G4" s="266"/>
      <c r="H4" s="187"/>
      <c r="I4" s="642" t="s">
        <v>309</v>
      </c>
      <c r="J4" s="589"/>
    </row>
    <row r="5" spans="1:10" ht="18.75" customHeight="1">
      <c r="A5" s="127"/>
      <c r="B5" s="128"/>
      <c r="C5" s="129"/>
      <c r="D5" s="130"/>
      <c r="E5" s="131"/>
      <c r="F5" s="199"/>
      <c r="G5" s="199"/>
      <c r="H5" s="199"/>
      <c r="I5" s="643"/>
      <c r="J5" s="590" t="s">
        <v>337</v>
      </c>
    </row>
    <row r="6" spans="1:10">
      <c r="A6" s="132"/>
      <c r="B6" s="133" t="s">
        <v>104</v>
      </c>
      <c r="C6" s="134" t="s">
        <v>27</v>
      </c>
      <c r="D6" s="209"/>
      <c r="E6" s="206"/>
      <c r="F6" s="39"/>
      <c r="G6" s="39"/>
      <c r="H6" s="39"/>
      <c r="I6" s="643"/>
      <c r="J6" s="590" t="s">
        <v>243</v>
      </c>
    </row>
    <row r="7" spans="1:10">
      <c r="A7" s="137"/>
      <c r="B7" s="138" t="s">
        <v>105</v>
      </c>
      <c r="C7" s="139" t="s">
        <v>103</v>
      </c>
      <c r="D7" s="140"/>
      <c r="E7" s="141" t="s">
        <v>20</v>
      </c>
      <c r="F7" s="200"/>
      <c r="G7" s="200"/>
      <c r="H7" s="200"/>
      <c r="I7" s="643"/>
      <c r="J7" s="590" t="s">
        <v>333</v>
      </c>
    </row>
    <row r="8" spans="1:10" ht="13.5" thickBot="1">
      <c r="A8" s="142"/>
      <c r="B8" s="143"/>
      <c r="C8" s="144"/>
      <c r="D8" s="145"/>
      <c r="E8" s="146"/>
      <c r="F8" s="200"/>
      <c r="G8" s="200"/>
      <c r="H8" s="200"/>
      <c r="I8" s="661"/>
      <c r="J8" s="593"/>
    </row>
    <row r="9" spans="1:10" ht="15.75" thickTop="1">
      <c r="A9" s="83">
        <v>1</v>
      </c>
      <c r="B9" s="81" t="s">
        <v>158</v>
      </c>
      <c r="C9" s="14"/>
      <c r="D9" s="13"/>
      <c r="E9" s="15"/>
      <c r="F9" s="188"/>
      <c r="G9" s="188"/>
      <c r="H9" s="188"/>
      <c r="I9" s="320">
        <v>0</v>
      </c>
      <c r="J9" s="320">
        <v>0</v>
      </c>
    </row>
    <row r="10" spans="1:10">
      <c r="A10" s="84">
        <v>2</v>
      </c>
      <c r="B10" s="120">
        <v>1</v>
      </c>
      <c r="C10" s="121" t="s">
        <v>121</v>
      </c>
      <c r="D10" s="122"/>
      <c r="E10" s="123"/>
      <c r="F10" s="166"/>
      <c r="G10" s="166"/>
      <c r="H10" s="166"/>
      <c r="I10" s="124">
        <v>0</v>
      </c>
      <c r="J10" s="124">
        <v>0</v>
      </c>
    </row>
    <row r="11" spans="1:10">
      <c r="A11" s="84">
        <f>A10+1</f>
        <v>3</v>
      </c>
      <c r="B11" s="79"/>
      <c r="C11" s="82" t="s">
        <v>112</v>
      </c>
      <c r="D11" s="100" t="s">
        <v>11</v>
      </c>
      <c r="E11" s="91"/>
      <c r="F11" s="189"/>
      <c r="G11" s="189"/>
      <c r="H11" s="189"/>
      <c r="I11" s="101">
        <v>0</v>
      </c>
      <c r="J11" s="101">
        <v>0</v>
      </c>
    </row>
    <row r="12" spans="1:10">
      <c r="A12" s="84">
        <f>A11+1</f>
        <v>4</v>
      </c>
      <c r="B12" s="79"/>
      <c r="C12" s="8"/>
      <c r="D12" s="3" t="s">
        <v>21</v>
      </c>
      <c r="E12" s="89" t="s">
        <v>159</v>
      </c>
      <c r="F12" s="5"/>
      <c r="G12" s="5"/>
      <c r="H12" s="5"/>
      <c r="I12" s="267">
        <v>0</v>
      </c>
      <c r="J12" s="267">
        <v>0</v>
      </c>
    </row>
    <row r="13" spans="1:10">
      <c r="I13" s="160"/>
      <c r="J13" s="160"/>
    </row>
    <row r="14" spans="1:10">
      <c r="I14" s="160"/>
      <c r="J14" s="160"/>
    </row>
    <row r="15" spans="1:10">
      <c r="I15" s="160"/>
      <c r="J15" s="160"/>
    </row>
  </sheetData>
  <mergeCells count="2">
    <mergeCell ref="I4:I8"/>
    <mergeCell ref="A4:F4"/>
  </mergeCells>
  <phoneticPr fontId="2" type="noConversion"/>
  <pageMargins left="0.45" right="0.17" top="0.33" bottom="0.28999999999999998" header="0.31" footer="0.25"/>
  <pageSetup paperSize="9" scale="87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27"/>
  <sheetViews>
    <sheetView zoomScale="88" zoomScaleNormal="88" workbookViewId="0">
      <selection activeCell="I1" sqref="I1:J1048576"/>
    </sheetView>
  </sheetViews>
  <sheetFormatPr defaultRowHeight="12.75"/>
  <cols>
    <col min="1" max="1" width="3.85546875" style="17" customWidth="1"/>
    <col min="2" max="2" width="3.42578125" style="16" customWidth="1"/>
    <col min="3" max="3" width="7.28515625" customWidth="1"/>
    <col min="4" max="4" width="3.5703125" customWidth="1"/>
    <col min="5" max="5" width="39.85546875" customWidth="1"/>
    <col min="6" max="6" width="0.28515625" style="160" hidden="1" customWidth="1"/>
    <col min="7" max="8" width="14.7109375" customWidth="1"/>
  </cols>
  <sheetData>
    <row r="2" spans="1:8" ht="18.75">
      <c r="B2" s="223" t="s">
        <v>215</v>
      </c>
    </row>
    <row r="3" spans="1:8" ht="9.75" customHeight="1" thickBot="1"/>
    <row r="4" spans="1:8" ht="13.5" customHeight="1">
      <c r="A4" s="627"/>
      <c r="B4" s="628"/>
      <c r="C4" s="628"/>
      <c r="D4" s="628"/>
      <c r="E4" s="628"/>
      <c r="F4" s="664"/>
      <c r="G4" s="642" t="s">
        <v>308</v>
      </c>
      <c r="H4" s="589"/>
    </row>
    <row r="5" spans="1:8" ht="18.75" customHeight="1">
      <c r="A5" s="137"/>
      <c r="B5" s="665" t="s">
        <v>165</v>
      </c>
      <c r="C5" s="655"/>
      <c r="D5" s="655"/>
      <c r="E5" s="655"/>
      <c r="F5" s="199"/>
      <c r="G5" s="643"/>
      <c r="H5" s="590" t="s">
        <v>337</v>
      </c>
    </row>
    <row r="6" spans="1:8">
      <c r="A6" s="132"/>
      <c r="B6" s="167" t="s">
        <v>104</v>
      </c>
      <c r="C6" s="134" t="s">
        <v>27</v>
      </c>
      <c r="D6" s="634"/>
      <c r="E6" s="635"/>
      <c r="F6" s="39"/>
      <c r="G6" s="643"/>
      <c r="H6" s="590" t="s">
        <v>243</v>
      </c>
    </row>
    <row r="7" spans="1:8">
      <c r="A7" s="137"/>
      <c r="B7" s="168" t="s">
        <v>105</v>
      </c>
      <c r="C7" s="139" t="s">
        <v>103</v>
      </c>
      <c r="D7" s="140"/>
      <c r="E7" s="141" t="s">
        <v>20</v>
      </c>
      <c r="F7" s="200"/>
      <c r="G7" s="643"/>
      <c r="H7" s="590"/>
    </row>
    <row r="8" spans="1:8" ht="13.5" thickBot="1">
      <c r="A8" s="142"/>
      <c r="B8" s="169"/>
      <c r="C8" s="144"/>
      <c r="D8" s="145"/>
      <c r="E8" s="146"/>
      <c r="F8" s="200"/>
      <c r="G8" s="661"/>
      <c r="H8" s="593" t="s">
        <v>333</v>
      </c>
    </row>
    <row r="9" spans="1:8" ht="16.5" thickTop="1" thickBot="1">
      <c r="A9" s="83">
        <v>1</v>
      </c>
      <c r="B9" s="170" t="s">
        <v>163</v>
      </c>
      <c r="C9" s="110"/>
      <c r="D9" s="111"/>
      <c r="E9" s="461"/>
      <c r="F9" s="151" t="e">
        <f>SUM(F10,#REF!,F15)</f>
        <v>#REF!</v>
      </c>
      <c r="G9" s="462">
        <f>SUM(G10+G15)</f>
        <v>8300</v>
      </c>
      <c r="H9" s="462">
        <f>SUM(H10+H15)</f>
        <v>14650</v>
      </c>
    </row>
    <row r="10" spans="1:8" ht="13.5" thickTop="1">
      <c r="A10" s="84">
        <v>2</v>
      </c>
      <c r="B10" s="147">
        <v>1</v>
      </c>
      <c r="C10" s="148" t="s">
        <v>114</v>
      </c>
      <c r="D10" s="149"/>
      <c r="E10" s="150"/>
      <c r="F10" s="166"/>
      <c r="G10" s="161">
        <f>SUM(G11)</f>
        <v>5400</v>
      </c>
      <c r="H10" s="161">
        <f>SUM(H11)</f>
        <v>4400</v>
      </c>
    </row>
    <row r="11" spans="1:8">
      <c r="A11" s="83">
        <v>3</v>
      </c>
      <c r="B11" s="79"/>
      <c r="C11" s="119" t="s">
        <v>113</v>
      </c>
      <c r="D11" s="117" t="s">
        <v>114</v>
      </c>
      <c r="E11" s="95"/>
      <c r="F11" s="96">
        <f>SUM(F12:F14)</f>
        <v>0</v>
      </c>
      <c r="G11" s="96">
        <f>SUM(G12+G13+G14)</f>
        <v>5400</v>
      </c>
      <c r="H11" s="96">
        <f>SUM(H12:H14)</f>
        <v>4400</v>
      </c>
    </row>
    <row r="12" spans="1:8">
      <c r="A12" s="84">
        <v>4</v>
      </c>
      <c r="B12" s="78"/>
      <c r="C12" s="9"/>
      <c r="D12" s="163" t="s">
        <v>21</v>
      </c>
      <c r="E12" s="164" t="s">
        <v>62</v>
      </c>
      <c r="F12" s="308"/>
      <c r="G12" s="328">
        <v>4000</v>
      </c>
      <c r="H12" s="328">
        <v>3000</v>
      </c>
    </row>
    <row r="13" spans="1:8">
      <c r="A13" s="83">
        <v>5</v>
      </c>
      <c r="B13" s="78"/>
      <c r="C13" s="9"/>
      <c r="D13" s="163" t="s">
        <v>22</v>
      </c>
      <c r="E13" s="164" t="s">
        <v>160</v>
      </c>
      <c r="F13" s="308"/>
      <c r="G13" s="5">
        <v>900</v>
      </c>
      <c r="H13" s="5">
        <v>900</v>
      </c>
    </row>
    <row r="14" spans="1:8">
      <c r="A14" s="83">
        <v>6</v>
      </c>
      <c r="B14" s="78"/>
      <c r="C14" s="9"/>
      <c r="D14" s="163" t="s">
        <v>23</v>
      </c>
      <c r="E14" s="164" t="s">
        <v>140</v>
      </c>
      <c r="F14" s="308"/>
      <c r="G14" s="5">
        <v>500</v>
      </c>
      <c r="H14" s="5">
        <v>500</v>
      </c>
    </row>
    <row r="15" spans="1:8">
      <c r="A15" s="84">
        <v>7</v>
      </c>
      <c r="B15" s="147">
        <v>2</v>
      </c>
      <c r="C15" s="148" t="s">
        <v>2</v>
      </c>
      <c r="D15" s="149"/>
      <c r="E15" s="150"/>
      <c r="F15" s="125">
        <f>SUM(F16)</f>
        <v>0</v>
      </c>
      <c r="G15" s="125">
        <f>SUM(G16)</f>
        <v>2900</v>
      </c>
      <c r="H15" s="125">
        <f>SUM(H16)</f>
        <v>10250</v>
      </c>
    </row>
    <row r="16" spans="1:8">
      <c r="A16" s="83">
        <v>8</v>
      </c>
      <c r="B16" s="79"/>
      <c r="C16" s="119" t="s">
        <v>124</v>
      </c>
      <c r="D16" s="117" t="s">
        <v>4</v>
      </c>
      <c r="E16" s="95"/>
      <c r="F16" s="97">
        <f>F18+F19+F20+F23</f>
        <v>0</v>
      </c>
      <c r="G16" s="446">
        <f>SUM(G17+G18+G19+G20+G21+G23)</f>
        <v>2900</v>
      </c>
      <c r="H16" s="446">
        <f>SUM(H17:H27)</f>
        <v>10250</v>
      </c>
    </row>
    <row r="17" spans="1:8">
      <c r="A17" s="83">
        <v>9</v>
      </c>
      <c r="B17" s="79"/>
      <c r="C17" s="358"/>
      <c r="D17" s="359" t="s">
        <v>21</v>
      </c>
      <c r="E17" s="361" t="s">
        <v>252</v>
      </c>
      <c r="F17" s="329"/>
      <c r="G17" s="329">
        <v>0</v>
      </c>
      <c r="H17" s="329">
        <v>0</v>
      </c>
    </row>
    <row r="18" spans="1:8">
      <c r="A18" s="84">
        <v>10</v>
      </c>
      <c r="B18" s="98"/>
      <c r="C18" s="8"/>
      <c r="D18" s="360" t="s">
        <v>22</v>
      </c>
      <c r="E18" s="92" t="s">
        <v>210</v>
      </c>
      <c r="F18" s="5"/>
      <c r="G18" s="5">
        <v>600</v>
      </c>
      <c r="H18" s="5">
        <v>600</v>
      </c>
    </row>
    <row r="19" spans="1:8">
      <c r="A19" s="83">
        <v>11</v>
      </c>
      <c r="B19" s="98"/>
      <c r="C19" s="8"/>
      <c r="D19" s="359" t="s">
        <v>23</v>
      </c>
      <c r="E19" s="92" t="s">
        <v>161</v>
      </c>
      <c r="F19" s="5"/>
      <c r="G19" s="328">
        <v>500</v>
      </c>
      <c r="H19" s="328">
        <v>150</v>
      </c>
    </row>
    <row r="20" spans="1:8">
      <c r="A20" s="83">
        <v>12</v>
      </c>
      <c r="B20" s="324"/>
      <c r="C20" s="325"/>
      <c r="D20" s="360" t="s">
        <v>24</v>
      </c>
      <c r="E20" s="314" t="s">
        <v>213</v>
      </c>
      <c r="F20" s="5"/>
      <c r="G20" s="328">
        <v>500</v>
      </c>
      <c r="H20" s="328">
        <v>450</v>
      </c>
    </row>
    <row r="21" spans="1:8">
      <c r="A21" s="84">
        <v>13</v>
      </c>
      <c r="B21" s="162"/>
      <c r="C21" s="44"/>
      <c r="D21" s="359" t="s">
        <v>25</v>
      </c>
      <c r="E21" s="89" t="s">
        <v>214</v>
      </c>
      <c r="F21" s="5"/>
      <c r="G21" s="328">
        <v>1000</v>
      </c>
      <c r="H21" s="328">
        <v>1000</v>
      </c>
    </row>
    <row r="22" spans="1:8">
      <c r="A22" s="83">
        <v>14</v>
      </c>
      <c r="B22" s="162"/>
      <c r="C22" s="44"/>
      <c r="D22" s="359" t="s">
        <v>109</v>
      </c>
      <c r="E22" s="89" t="s">
        <v>339</v>
      </c>
      <c r="F22" s="5"/>
      <c r="G22" s="328"/>
      <c r="H22" s="328">
        <v>350</v>
      </c>
    </row>
    <row r="23" spans="1:8">
      <c r="A23" s="311">
        <v>15</v>
      </c>
      <c r="B23" s="87"/>
      <c r="C23" s="44"/>
      <c r="D23" s="360" t="s">
        <v>110</v>
      </c>
      <c r="E23" s="89" t="s">
        <v>313</v>
      </c>
      <c r="F23" s="5"/>
      <c r="G23" s="328">
        <v>300</v>
      </c>
      <c r="H23" s="328">
        <v>800</v>
      </c>
    </row>
    <row r="24" spans="1:8">
      <c r="A24" s="311">
        <v>16</v>
      </c>
      <c r="B24" s="87"/>
      <c r="C24" s="44"/>
      <c r="D24" s="3" t="s">
        <v>111</v>
      </c>
      <c r="E24" s="89" t="s">
        <v>340</v>
      </c>
      <c r="F24" s="5"/>
      <c r="G24" s="331"/>
      <c r="H24" s="405">
        <v>650</v>
      </c>
    </row>
    <row r="25" spans="1:8">
      <c r="A25" s="311"/>
      <c r="B25" s="87"/>
      <c r="C25" s="44"/>
      <c r="D25" s="3" t="s">
        <v>128</v>
      </c>
      <c r="E25" s="89" t="s">
        <v>342</v>
      </c>
      <c r="F25" s="5"/>
      <c r="G25" s="331"/>
      <c r="H25" s="405">
        <v>1050</v>
      </c>
    </row>
    <row r="26" spans="1:8">
      <c r="A26" s="311"/>
      <c r="B26" s="403"/>
      <c r="C26" s="405"/>
      <c r="D26" s="405">
        <v>10</v>
      </c>
      <c r="E26" s="405" t="s">
        <v>352</v>
      </c>
      <c r="F26" s="608"/>
      <c r="G26" s="405"/>
      <c r="H26" s="405">
        <v>5200</v>
      </c>
    </row>
    <row r="27" spans="1:8">
      <c r="A27" s="311"/>
      <c r="B27" s="403"/>
      <c r="C27" s="331"/>
      <c r="D27" s="331"/>
      <c r="E27" s="331"/>
      <c r="F27" s="404"/>
      <c r="G27" s="331"/>
      <c r="H27" s="331"/>
    </row>
  </sheetData>
  <mergeCells count="4">
    <mergeCell ref="G4:G8"/>
    <mergeCell ref="A4:F4"/>
    <mergeCell ref="B5:E5"/>
    <mergeCell ref="D6:E6"/>
  </mergeCells>
  <phoneticPr fontId="2" type="noConversion"/>
  <pageMargins left="0.54" right="0.17" top="0.42" bottom="0.24" header="0.41" footer="0.19"/>
  <pageSetup paperSize="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dimension ref="A2:H45"/>
  <sheetViews>
    <sheetView zoomScale="88" workbookViewId="0">
      <selection activeCell="L33" sqref="L33"/>
    </sheetView>
  </sheetViews>
  <sheetFormatPr defaultRowHeight="12.75"/>
  <cols>
    <col min="1" max="1" width="3.85546875" style="17" customWidth="1"/>
    <col min="2" max="2" width="3.42578125" style="16" customWidth="1"/>
    <col min="3" max="3" width="7.28515625" customWidth="1"/>
    <col min="4" max="4" width="2.28515625" customWidth="1"/>
    <col min="5" max="5" width="37.28515625" customWidth="1"/>
    <col min="6" max="6" width="11.85546875" customWidth="1"/>
    <col min="7" max="8" width="18.5703125" customWidth="1"/>
  </cols>
  <sheetData>
    <row r="2" spans="1:8" ht="18.75">
      <c r="B2" s="223" t="s">
        <v>216</v>
      </c>
    </row>
    <row r="3" spans="1:8" ht="13.5" thickBot="1"/>
    <row r="4" spans="1:8" ht="14.25" customHeight="1" thickBot="1">
      <c r="A4" s="627"/>
      <c r="B4" s="628"/>
      <c r="C4" s="628"/>
      <c r="D4" s="628"/>
      <c r="E4" s="628"/>
      <c r="F4" s="628"/>
      <c r="G4" s="642" t="s">
        <v>308</v>
      </c>
      <c r="H4" s="589" t="s">
        <v>341</v>
      </c>
    </row>
    <row r="5" spans="1:8" ht="18.75" customHeight="1">
      <c r="A5" s="127"/>
      <c r="B5" s="651" t="s">
        <v>165</v>
      </c>
      <c r="C5" s="652"/>
      <c r="D5" s="652"/>
      <c r="E5" s="652"/>
      <c r="F5" s="652"/>
      <c r="G5" s="643"/>
      <c r="H5" s="590"/>
    </row>
    <row r="6" spans="1:8">
      <c r="A6" s="132"/>
      <c r="B6" s="167" t="s">
        <v>104</v>
      </c>
      <c r="C6" s="134" t="s">
        <v>27</v>
      </c>
      <c r="D6" s="209"/>
      <c r="E6" s="635" t="s">
        <v>28</v>
      </c>
      <c r="F6" s="667"/>
      <c r="G6" s="643"/>
      <c r="H6" s="590" t="s">
        <v>333</v>
      </c>
    </row>
    <row r="7" spans="1:8">
      <c r="A7" s="137"/>
      <c r="B7" s="168" t="s">
        <v>105</v>
      </c>
      <c r="C7" s="139" t="s">
        <v>103</v>
      </c>
      <c r="D7" s="140"/>
      <c r="E7" s="515" t="s">
        <v>20</v>
      </c>
      <c r="F7" s="668"/>
      <c r="G7" s="643"/>
      <c r="H7" s="590"/>
    </row>
    <row r="8" spans="1:8" ht="13.5" thickBot="1">
      <c r="A8" s="142"/>
      <c r="B8" s="169"/>
      <c r="C8" s="144"/>
      <c r="D8" s="145"/>
      <c r="E8" s="516"/>
      <c r="F8" s="668"/>
      <c r="G8" s="666"/>
      <c r="H8" s="594"/>
    </row>
    <row r="9" spans="1:8" ht="16.5" thickTop="1" thickBot="1">
      <c r="A9" s="83">
        <v>1</v>
      </c>
      <c r="B9" s="170" t="s">
        <v>164</v>
      </c>
      <c r="C9" s="110"/>
      <c r="D9" s="111"/>
      <c r="E9" s="366"/>
      <c r="F9" s="463"/>
      <c r="G9" s="463">
        <f>SUM(G10)</f>
        <v>39065</v>
      </c>
      <c r="H9" s="463">
        <f>SUM(H10)</f>
        <v>47595</v>
      </c>
    </row>
    <row r="10" spans="1:8" ht="13.5" thickTop="1">
      <c r="A10" s="84">
        <f t="shared" ref="A10:A40" si="0">A9+1</f>
        <v>2</v>
      </c>
      <c r="B10" s="147">
        <v>1</v>
      </c>
      <c r="C10" s="148" t="s">
        <v>3</v>
      </c>
      <c r="D10" s="149"/>
      <c r="E10" s="344"/>
      <c r="F10" s="125"/>
      <c r="G10" s="125">
        <f>SUM(G11+G37+G39)</f>
        <v>39065</v>
      </c>
      <c r="H10" s="125">
        <f>SUM(H11+H37+H39)</f>
        <v>47595</v>
      </c>
    </row>
    <row r="11" spans="1:8">
      <c r="A11" s="84">
        <f t="shared" si="0"/>
        <v>3</v>
      </c>
      <c r="B11" s="87"/>
      <c r="C11" s="86" t="s">
        <v>106</v>
      </c>
      <c r="D11" s="513" t="s">
        <v>12</v>
      </c>
      <c r="E11" s="211"/>
      <c r="F11" s="102"/>
      <c r="G11" s="102">
        <f>SUM(G12+G13+G14+G15+G16+G17+G18+G19+G20+G21+G22+G23+G24+G25+G26+G27+G28+G29+G30+G31+G32+G33+G34+G35+G36)</f>
        <v>38715</v>
      </c>
      <c r="H11" s="102">
        <f>SUM(H12:H36)</f>
        <v>47245</v>
      </c>
    </row>
    <row r="12" spans="1:8">
      <c r="A12" s="84">
        <f t="shared" si="0"/>
        <v>4</v>
      </c>
      <c r="B12" s="98"/>
      <c r="C12" s="9"/>
      <c r="D12" s="489" t="s">
        <v>21</v>
      </c>
      <c r="E12" s="89" t="s">
        <v>122</v>
      </c>
      <c r="F12" s="253"/>
      <c r="G12" s="253">
        <v>14000</v>
      </c>
      <c r="H12" s="253">
        <v>20000</v>
      </c>
    </row>
    <row r="13" spans="1:8">
      <c r="A13" s="84">
        <f t="shared" si="0"/>
        <v>5</v>
      </c>
      <c r="B13" s="98"/>
      <c r="C13" s="9"/>
      <c r="D13" s="489" t="s">
        <v>22</v>
      </c>
      <c r="E13" s="89" t="s">
        <v>123</v>
      </c>
      <c r="F13" s="253"/>
      <c r="G13" s="253">
        <v>4760</v>
      </c>
      <c r="H13" s="253">
        <v>6990</v>
      </c>
    </row>
    <row r="14" spans="1:8">
      <c r="A14" s="84">
        <f t="shared" si="0"/>
        <v>6</v>
      </c>
      <c r="B14" s="98"/>
      <c r="C14" s="9"/>
      <c r="D14" s="489" t="s">
        <v>23</v>
      </c>
      <c r="E14" s="89" t="s">
        <v>208</v>
      </c>
      <c r="F14" s="402"/>
      <c r="G14" s="402">
        <v>100</v>
      </c>
      <c r="H14" s="402">
        <v>0</v>
      </c>
    </row>
    <row r="15" spans="1:8">
      <c r="A15" s="84">
        <f t="shared" si="0"/>
        <v>7</v>
      </c>
      <c r="B15" s="98"/>
      <c r="C15" s="9"/>
      <c r="D15" s="489" t="s">
        <v>24</v>
      </c>
      <c r="E15" s="89" t="s">
        <v>217</v>
      </c>
      <c r="F15" s="402"/>
      <c r="G15" s="402">
        <v>3600</v>
      </c>
      <c r="H15" s="402">
        <v>3000</v>
      </c>
    </row>
    <row r="16" spans="1:8">
      <c r="A16" s="84"/>
      <c r="B16" s="98"/>
      <c r="C16" s="9"/>
      <c r="D16" s="489" t="s">
        <v>25</v>
      </c>
      <c r="E16" s="89" t="s">
        <v>269</v>
      </c>
      <c r="F16" s="402"/>
      <c r="G16" s="402">
        <v>305</v>
      </c>
      <c r="H16" s="402">
        <v>305</v>
      </c>
    </row>
    <row r="17" spans="1:8">
      <c r="A17" s="84">
        <f>A15+1</f>
        <v>8</v>
      </c>
      <c r="B17" s="98"/>
      <c r="C17" s="9"/>
      <c r="D17" s="489" t="s">
        <v>109</v>
      </c>
      <c r="E17" s="89" t="s">
        <v>218</v>
      </c>
      <c r="F17" s="402"/>
      <c r="G17" s="402">
        <v>3000</v>
      </c>
      <c r="H17" s="402">
        <v>3500</v>
      </c>
    </row>
    <row r="18" spans="1:8">
      <c r="A18" s="84">
        <f t="shared" si="0"/>
        <v>9</v>
      </c>
      <c r="B18" s="98"/>
      <c r="C18" s="9"/>
      <c r="D18" s="489" t="s">
        <v>110</v>
      </c>
      <c r="E18" s="89" t="s">
        <v>219</v>
      </c>
      <c r="F18" s="402"/>
      <c r="G18" s="402">
        <v>1250</v>
      </c>
      <c r="H18" s="402">
        <v>1250</v>
      </c>
    </row>
    <row r="19" spans="1:8">
      <c r="A19" s="84">
        <f t="shared" si="0"/>
        <v>10</v>
      </c>
      <c r="B19" s="98"/>
      <c r="C19" s="9"/>
      <c r="D19" s="489" t="s">
        <v>111</v>
      </c>
      <c r="E19" s="89" t="s">
        <v>220</v>
      </c>
      <c r="F19" s="402"/>
      <c r="G19" s="402">
        <v>0</v>
      </c>
      <c r="H19" s="402">
        <v>0</v>
      </c>
    </row>
    <row r="20" spans="1:8">
      <c r="A20" s="84">
        <f t="shared" si="0"/>
        <v>11</v>
      </c>
      <c r="B20" s="126"/>
      <c r="C20" s="8"/>
      <c r="D20" s="489" t="s">
        <v>128</v>
      </c>
      <c r="E20" s="89" t="s">
        <v>140</v>
      </c>
      <c r="F20" s="402"/>
      <c r="G20" s="402">
        <v>2500</v>
      </c>
      <c r="H20" s="402">
        <v>2500</v>
      </c>
    </row>
    <row r="21" spans="1:8">
      <c r="A21" s="84">
        <f t="shared" si="0"/>
        <v>12</v>
      </c>
      <c r="B21" s="126"/>
      <c r="C21" s="8"/>
      <c r="D21" s="489" t="s">
        <v>129</v>
      </c>
      <c r="E21" s="89" t="s">
        <v>185</v>
      </c>
      <c r="F21" s="402"/>
      <c r="G21" s="402">
        <v>300</v>
      </c>
      <c r="H21" s="402">
        <v>300</v>
      </c>
    </row>
    <row r="22" spans="1:8">
      <c r="A22" s="84">
        <f t="shared" si="0"/>
        <v>13</v>
      </c>
      <c r="B22" s="98"/>
      <c r="C22" s="9"/>
      <c r="D22" s="489" t="s">
        <v>130</v>
      </c>
      <c r="E22" s="89" t="s">
        <v>223</v>
      </c>
      <c r="F22" s="402"/>
      <c r="G22" s="402">
        <v>500</v>
      </c>
      <c r="H22" s="402">
        <v>500</v>
      </c>
    </row>
    <row r="23" spans="1:8">
      <c r="A23" s="84">
        <f t="shared" si="0"/>
        <v>14</v>
      </c>
      <c r="B23" s="98"/>
      <c r="C23" s="9"/>
      <c r="D23" s="489" t="s">
        <v>131</v>
      </c>
      <c r="E23" s="89" t="s">
        <v>222</v>
      </c>
      <c r="F23" s="402"/>
      <c r="G23" s="402">
        <v>2000</v>
      </c>
      <c r="H23" s="402">
        <v>2000</v>
      </c>
    </row>
    <row r="24" spans="1:8">
      <c r="A24" s="84">
        <f t="shared" si="0"/>
        <v>15</v>
      </c>
      <c r="B24" s="79"/>
      <c r="C24" s="9"/>
      <c r="D24" s="489" t="s">
        <v>132</v>
      </c>
      <c r="E24" s="89" t="s">
        <v>186</v>
      </c>
      <c r="F24" s="402"/>
      <c r="G24" s="402">
        <v>500</v>
      </c>
      <c r="H24" s="402">
        <v>500</v>
      </c>
    </row>
    <row r="25" spans="1:8">
      <c r="A25" s="84">
        <f t="shared" si="0"/>
        <v>16</v>
      </c>
      <c r="B25" s="79"/>
      <c r="C25" s="9"/>
      <c r="D25" s="489" t="s">
        <v>133</v>
      </c>
      <c r="E25" s="89" t="s">
        <v>221</v>
      </c>
      <c r="F25" s="402"/>
      <c r="G25" s="402">
        <v>0</v>
      </c>
      <c r="H25" s="402">
        <v>0</v>
      </c>
    </row>
    <row r="26" spans="1:8">
      <c r="A26" s="84">
        <f t="shared" si="0"/>
        <v>17</v>
      </c>
      <c r="B26" s="78"/>
      <c r="C26" s="9"/>
      <c r="D26" s="489" t="s">
        <v>227</v>
      </c>
      <c r="E26" s="89" t="s">
        <v>183</v>
      </c>
      <c r="F26" s="402"/>
      <c r="G26" s="402">
        <v>500</v>
      </c>
      <c r="H26" s="402">
        <v>2000</v>
      </c>
    </row>
    <row r="27" spans="1:8">
      <c r="A27" s="84">
        <f t="shared" si="0"/>
        <v>18</v>
      </c>
      <c r="B27" s="78"/>
      <c r="C27" s="9"/>
      <c r="D27" s="489" t="s">
        <v>228</v>
      </c>
      <c r="E27" s="89" t="s">
        <v>184</v>
      </c>
      <c r="F27" s="402"/>
      <c r="G27" s="402">
        <v>2500</v>
      </c>
      <c r="H27" s="402">
        <v>1000</v>
      </c>
    </row>
    <row r="28" spans="1:8">
      <c r="A28" s="84"/>
      <c r="B28" s="78"/>
      <c r="C28" s="9"/>
      <c r="D28" s="489" t="s">
        <v>134</v>
      </c>
      <c r="E28" s="89" t="s">
        <v>271</v>
      </c>
      <c r="F28" s="402"/>
      <c r="G28" s="402">
        <f>SUM(F28:F28)</f>
        <v>0</v>
      </c>
      <c r="H28" s="402">
        <v>400</v>
      </c>
    </row>
    <row r="29" spans="1:8">
      <c r="A29" s="84">
        <f>A27+1</f>
        <v>19</v>
      </c>
      <c r="B29" s="78"/>
      <c r="C29" s="9"/>
      <c r="D29" s="489" t="s">
        <v>136</v>
      </c>
      <c r="E29" s="89" t="s">
        <v>15</v>
      </c>
      <c r="F29" s="402"/>
      <c r="G29" s="402">
        <v>800</v>
      </c>
      <c r="H29" s="402">
        <v>800</v>
      </c>
    </row>
    <row r="30" spans="1:8">
      <c r="A30" s="84">
        <f t="shared" si="0"/>
        <v>20</v>
      </c>
      <c r="B30" s="78"/>
      <c r="C30" s="8"/>
      <c r="D30" s="489" t="s">
        <v>229</v>
      </c>
      <c r="E30" s="89" t="s">
        <v>16</v>
      </c>
      <c r="F30" s="402"/>
      <c r="G30" s="402">
        <v>0</v>
      </c>
      <c r="H30" s="402">
        <v>300</v>
      </c>
    </row>
    <row r="31" spans="1:8">
      <c r="A31" s="84">
        <f t="shared" si="0"/>
        <v>21</v>
      </c>
      <c r="B31" s="87"/>
      <c r="C31" s="8"/>
      <c r="D31" s="489" t="s">
        <v>230</v>
      </c>
      <c r="E31" s="53" t="s">
        <v>224</v>
      </c>
      <c r="F31" s="402"/>
      <c r="G31" s="402">
        <v>500</v>
      </c>
      <c r="H31" s="402">
        <v>500</v>
      </c>
    </row>
    <row r="32" spans="1:8">
      <c r="A32" s="306">
        <f t="shared" si="0"/>
        <v>22</v>
      </c>
      <c r="B32" s="393"/>
      <c r="C32" s="10"/>
      <c r="D32" s="489" t="s">
        <v>231</v>
      </c>
      <c r="E32" s="53" t="s">
        <v>277</v>
      </c>
      <c r="F32" s="402"/>
      <c r="G32" s="402">
        <v>0</v>
      </c>
      <c r="H32" s="402">
        <v>0</v>
      </c>
    </row>
    <row r="33" spans="1:8">
      <c r="A33" s="311"/>
      <c r="B33" s="87"/>
      <c r="C33" s="44"/>
      <c r="D33" s="489" t="s">
        <v>270</v>
      </c>
      <c r="E33" s="53" t="s">
        <v>226</v>
      </c>
      <c r="F33" s="253"/>
      <c r="G33" s="253">
        <v>1000</v>
      </c>
      <c r="H33" s="253">
        <v>800</v>
      </c>
    </row>
    <row r="34" spans="1:8">
      <c r="A34" s="83">
        <f>A32+1</f>
        <v>23</v>
      </c>
      <c r="B34" s="80"/>
      <c r="C34" s="118"/>
      <c r="D34" s="489" t="s">
        <v>273</v>
      </c>
      <c r="E34" s="53" t="s">
        <v>272</v>
      </c>
      <c r="F34" s="253"/>
      <c r="G34" s="253">
        <v>0</v>
      </c>
      <c r="H34" s="253">
        <v>0</v>
      </c>
    </row>
    <row r="35" spans="1:8">
      <c r="A35" s="84">
        <f t="shared" si="0"/>
        <v>24</v>
      </c>
      <c r="B35" s="78"/>
      <c r="C35" s="8"/>
      <c r="D35" s="489" t="s">
        <v>274</v>
      </c>
      <c r="E35" s="89" t="s">
        <v>225</v>
      </c>
      <c r="F35" s="253"/>
      <c r="G35" s="253">
        <v>500</v>
      </c>
      <c r="H35" s="253">
        <v>500</v>
      </c>
    </row>
    <row r="36" spans="1:8">
      <c r="A36" s="84"/>
      <c r="B36" s="78"/>
      <c r="C36" s="8"/>
      <c r="D36" s="489" t="s">
        <v>276</v>
      </c>
      <c r="E36" s="89" t="s">
        <v>254</v>
      </c>
      <c r="F36" s="253"/>
      <c r="G36" s="253">
        <v>100</v>
      </c>
      <c r="H36" s="253">
        <v>100</v>
      </c>
    </row>
    <row r="37" spans="1:8">
      <c r="A37" s="84">
        <f>A35+1</f>
        <v>25</v>
      </c>
      <c r="B37" s="87"/>
      <c r="C37" s="119" t="s">
        <v>5</v>
      </c>
      <c r="D37" s="513" t="s">
        <v>8</v>
      </c>
      <c r="E37" s="211"/>
      <c r="F37" s="102"/>
      <c r="G37" s="102">
        <f>SUM(G38)</f>
        <v>0</v>
      </c>
      <c r="H37" s="102">
        <f>SUM(H38)</f>
        <v>0</v>
      </c>
    </row>
    <row r="38" spans="1:8">
      <c r="A38" s="84">
        <f t="shared" si="0"/>
        <v>26</v>
      </c>
      <c r="B38" s="87"/>
      <c r="C38" s="44"/>
      <c r="D38" s="489" t="s">
        <v>21</v>
      </c>
      <c r="E38" s="53" t="s">
        <v>6</v>
      </c>
      <c r="F38" s="253"/>
      <c r="G38" s="253">
        <v>0</v>
      </c>
      <c r="H38" s="253">
        <v>0</v>
      </c>
    </row>
    <row r="39" spans="1:8">
      <c r="A39" s="84">
        <f t="shared" si="0"/>
        <v>27</v>
      </c>
      <c r="B39" s="87"/>
      <c r="C39" s="119" t="s">
        <v>13</v>
      </c>
      <c r="D39" s="513" t="s">
        <v>7</v>
      </c>
      <c r="E39" s="211"/>
      <c r="F39" s="102"/>
      <c r="G39" s="102">
        <f>SUM(G40)</f>
        <v>350</v>
      </c>
      <c r="H39" s="102">
        <f>SUM(H40)</f>
        <v>350</v>
      </c>
    </row>
    <row r="40" spans="1:8" ht="13.5" thickBot="1">
      <c r="A40" s="84">
        <f t="shared" si="0"/>
        <v>28</v>
      </c>
      <c r="B40" s="190"/>
      <c r="C40" s="165"/>
      <c r="D40" s="514" t="s">
        <v>21</v>
      </c>
      <c r="E40" s="53" t="s">
        <v>18</v>
      </c>
      <c r="F40" s="253"/>
      <c r="G40" s="253">
        <v>350</v>
      </c>
      <c r="H40" s="253">
        <v>350</v>
      </c>
    </row>
    <row r="41" spans="1:8">
      <c r="A41" s="104"/>
      <c r="B41" s="103"/>
      <c r="C41" s="57"/>
      <c r="D41" s="40"/>
      <c r="E41" s="58"/>
      <c r="F41" s="116"/>
      <c r="G41" s="116"/>
      <c r="H41" s="116"/>
    </row>
    <row r="42" spans="1:8">
      <c r="A42" s="104"/>
      <c r="B42" s="103"/>
      <c r="C42" s="57"/>
      <c r="D42" s="40"/>
      <c r="E42" s="58"/>
      <c r="F42" s="116"/>
    </row>
    <row r="43" spans="1:8">
      <c r="A43" s="104"/>
      <c r="B43" s="103"/>
      <c r="C43" s="57"/>
      <c r="D43" s="40"/>
      <c r="E43" s="58"/>
      <c r="F43" s="116"/>
    </row>
    <row r="44" spans="1:8">
      <c r="E44" s="154"/>
    </row>
    <row r="45" spans="1:8">
      <c r="E45" s="154"/>
    </row>
  </sheetData>
  <mergeCells count="5">
    <mergeCell ref="G4:G8"/>
    <mergeCell ref="A4:F4"/>
    <mergeCell ref="B5:F5"/>
    <mergeCell ref="E6:F6"/>
    <mergeCell ref="F7:F8"/>
  </mergeCells>
  <phoneticPr fontId="2" type="noConversion"/>
  <pageMargins left="0.37" right="0.19" top="0.76" bottom="0.81" header="0.4921259845" footer="0.4921259845"/>
  <pageSetup paperSize="9" scale="88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4:A13"/>
  <sheetViews>
    <sheetView workbookViewId="0">
      <selection activeCell="A2" sqref="A2:J17"/>
    </sheetView>
  </sheetViews>
  <sheetFormatPr defaultRowHeight="12.75"/>
  <cols>
    <col min="1" max="1" width="3.140625" customWidth="1"/>
    <col min="2" max="2" width="5.140625" customWidth="1"/>
    <col min="3" max="3" width="4.42578125" customWidth="1"/>
    <col min="4" max="4" width="4.28515625" customWidth="1"/>
    <col min="6" max="6" width="25" customWidth="1"/>
  </cols>
  <sheetData>
    <row r="4" ht="12.75" customHeight="1"/>
    <row r="5" ht="12.75" customHeight="1"/>
    <row r="9" s="250" customFormat="1"/>
    <row r="13" ht="23.25" customHeight="1"/>
  </sheetData>
  <phoneticPr fontId="47" type="noConversion"/>
  <pageMargins left="0.75" right="0.75" top="1" bottom="1" header="0.4921259845" footer="0.4921259845"/>
  <pageSetup paperSize="9" orientation="landscape" verticalDpi="4294967293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dimension ref="A2:U640"/>
  <sheetViews>
    <sheetView zoomScale="88" zoomScaleNormal="88" workbookViewId="0">
      <selection activeCell="F28" sqref="F28"/>
    </sheetView>
  </sheetViews>
  <sheetFormatPr defaultRowHeight="12.75"/>
  <cols>
    <col min="2" max="2" width="3.85546875" style="17" customWidth="1"/>
    <col min="3" max="3" width="3.42578125" style="16" customWidth="1"/>
    <col min="4" max="4" width="7.28515625" customWidth="1"/>
    <col min="5" max="5" width="2.28515625" customWidth="1"/>
    <col min="6" max="6" width="35" customWidth="1"/>
    <col min="7" max="7" width="10.5703125" customWidth="1"/>
    <col min="8" max="8" width="9" customWidth="1"/>
    <col min="9" max="9" width="7.28515625" customWidth="1"/>
    <col min="11" max="11" width="7.7109375" style="160" hidden="1" customWidth="1"/>
    <col min="12" max="12" width="9.42578125" style="160" hidden="1" customWidth="1"/>
    <col min="13" max="13" width="1.140625" style="160" hidden="1" customWidth="1"/>
    <col min="14" max="15" width="10.5703125" customWidth="1"/>
    <col min="16" max="16" width="11.5703125" customWidth="1"/>
  </cols>
  <sheetData>
    <row r="2" spans="1:21">
      <c r="B2"/>
      <c r="C2"/>
      <c r="K2"/>
      <c r="L2"/>
      <c r="M2"/>
    </row>
    <row r="3" spans="1:21" ht="13.5" customHeight="1">
      <c r="B3"/>
      <c r="C3"/>
      <c r="K3"/>
      <c r="L3"/>
      <c r="M3"/>
    </row>
    <row r="4" spans="1:21" ht="21.75" customHeight="1">
      <c r="B4"/>
      <c r="C4"/>
      <c r="K4"/>
      <c r="L4"/>
      <c r="M4"/>
    </row>
    <row r="5" spans="1:21" ht="18.75" customHeight="1">
      <c r="B5"/>
      <c r="C5"/>
      <c r="K5"/>
      <c r="L5"/>
      <c r="M5"/>
    </row>
    <row r="6" spans="1:21" ht="18.75" thickBot="1">
      <c r="B6" s="225"/>
      <c r="C6" s="225"/>
      <c r="D6" s="225"/>
      <c r="E6" s="225"/>
      <c r="F6" s="225"/>
      <c r="G6" s="225"/>
      <c r="H6" s="300"/>
      <c r="I6" s="225"/>
    </row>
    <row r="7" spans="1:21" ht="13.5" thickBot="1">
      <c r="B7" s="669" t="s">
        <v>344</v>
      </c>
      <c r="C7" s="670"/>
      <c r="D7" s="670"/>
      <c r="E7" s="670"/>
      <c r="F7" s="670"/>
      <c r="G7" s="670"/>
      <c r="H7" s="670"/>
      <c r="I7" s="670"/>
      <c r="J7" s="670"/>
      <c r="K7" s="671"/>
      <c r="L7" s="268"/>
      <c r="M7" s="263"/>
      <c r="N7" s="642" t="s">
        <v>346</v>
      </c>
      <c r="O7" s="420"/>
    </row>
    <row r="8" spans="1:21" ht="18.75">
      <c r="A8" s="422"/>
      <c r="B8" s="269"/>
      <c r="C8" s="270"/>
      <c r="D8" s="271"/>
      <c r="E8" s="272"/>
      <c r="F8" s="273"/>
      <c r="G8" s="672" t="s">
        <v>172</v>
      </c>
      <c r="H8" s="673"/>
      <c r="I8" s="673"/>
      <c r="J8" s="673"/>
      <c r="K8" s="274"/>
      <c r="L8" s="199"/>
      <c r="M8" s="199"/>
      <c r="N8" s="643"/>
    </row>
    <row r="9" spans="1:21" ht="28.5" customHeight="1">
      <c r="A9" s="421"/>
      <c r="B9" s="275"/>
      <c r="C9" s="276" t="s">
        <v>104</v>
      </c>
      <c r="D9" s="277" t="s">
        <v>27</v>
      </c>
      <c r="E9" s="278"/>
      <c r="F9" s="279"/>
      <c r="G9" s="280" t="s">
        <v>28</v>
      </c>
      <c r="H9" s="281"/>
      <c r="I9" s="281"/>
      <c r="J9" s="281"/>
      <c r="K9" s="282"/>
      <c r="L9" s="39"/>
      <c r="M9" s="39"/>
      <c r="N9" s="643"/>
      <c r="U9" s="250"/>
    </row>
    <row r="10" spans="1:21" ht="15.75" customHeight="1">
      <c r="B10" s="283"/>
      <c r="C10" s="284" t="s">
        <v>105</v>
      </c>
      <c r="D10" s="285" t="s">
        <v>103</v>
      </c>
      <c r="E10" s="286"/>
      <c r="F10" s="287" t="s">
        <v>20</v>
      </c>
      <c r="G10" s="674">
        <v>711</v>
      </c>
      <c r="H10" s="676">
        <v>713</v>
      </c>
      <c r="I10" s="676">
        <v>716</v>
      </c>
      <c r="J10" s="676">
        <v>717</v>
      </c>
      <c r="K10" s="288"/>
      <c r="L10" s="200"/>
      <c r="M10" s="200"/>
      <c r="N10" s="643"/>
    </row>
    <row r="11" spans="1:21" ht="13.5" thickBot="1">
      <c r="B11" s="289"/>
      <c r="C11" s="290"/>
      <c r="D11" s="291"/>
      <c r="E11" s="292"/>
      <c r="F11" s="293"/>
      <c r="G11" s="675"/>
      <c r="H11" s="677"/>
      <c r="I11" s="677"/>
      <c r="J11" s="677"/>
      <c r="K11" s="288"/>
      <c r="L11" s="200"/>
      <c r="M11" s="200"/>
      <c r="N11" s="541" t="s">
        <v>180</v>
      </c>
    </row>
    <row r="12" spans="1:21" ht="21" thickTop="1">
      <c r="B12" s="423"/>
      <c r="C12" s="339"/>
      <c r="D12" s="340"/>
      <c r="E12" s="341"/>
      <c r="F12" s="338" t="s">
        <v>173</v>
      </c>
      <c r="G12" s="336"/>
      <c r="H12" s="336">
        <f>H13</f>
        <v>0</v>
      </c>
      <c r="I12" s="336">
        <f>I13</f>
        <v>0</v>
      </c>
      <c r="J12" s="442">
        <f>SUM(J13)</f>
        <v>18900</v>
      </c>
      <c r="K12" s="442" t="e">
        <f>#REF!+#REF!+#REF!+K13+#REF!+#REF!</f>
        <v>#REF!</v>
      </c>
      <c r="L12" s="442" t="e">
        <f>#REF!+#REF!+#REF!+L13+#REF!+#REF!</f>
        <v>#REF!</v>
      </c>
      <c r="M12" s="442" t="e">
        <f>#REF!+#REF!+#REF!+M13+#REF!+#REF!</f>
        <v>#REF!</v>
      </c>
      <c r="N12" s="442">
        <v>18900</v>
      </c>
    </row>
    <row r="13" spans="1:21" ht="15">
      <c r="A13" s="106"/>
      <c r="B13" s="424"/>
      <c r="C13" s="425" t="s">
        <v>320</v>
      </c>
      <c r="D13" s="426"/>
      <c r="E13" s="427"/>
      <c r="F13" s="427"/>
      <c r="G13" s="316"/>
      <c r="H13" s="316">
        <f t="shared" ref="H13:M14" si="0">H14</f>
        <v>0</v>
      </c>
      <c r="I13" s="443">
        <f t="shared" si="0"/>
        <v>0</v>
      </c>
      <c r="J13" s="443">
        <f>SUM(J14)</f>
        <v>18900</v>
      </c>
      <c r="K13" s="443" t="e">
        <f t="shared" si="0"/>
        <v>#REF!</v>
      </c>
      <c r="L13" s="443" t="e">
        <f t="shared" si="0"/>
        <v>#REF!</v>
      </c>
      <c r="M13" s="443" t="e">
        <f t="shared" si="0"/>
        <v>#REF!</v>
      </c>
      <c r="N13" s="444">
        <v>18900</v>
      </c>
    </row>
    <row r="14" spans="1:21">
      <c r="A14" s="106"/>
      <c r="B14" s="367">
        <v>1</v>
      </c>
      <c r="C14" s="294">
        <v>1</v>
      </c>
      <c r="D14" s="368" t="s">
        <v>321</v>
      </c>
      <c r="E14" s="369"/>
      <c r="F14" s="369"/>
      <c r="G14" s="312"/>
      <c r="H14" s="312">
        <f t="shared" si="0"/>
        <v>0</v>
      </c>
      <c r="I14" s="312">
        <f t="shared" si="0"/>
        <v>0</v>
      </c>
      <c r="J14" s="401">
        <f>SUM(J15)</f>
        <v>18900</v>
      </c>
      <c r="K14" s="401" t="e">
        <f t="shared" si="0"/>
        <v>#REF!</v>
      </c>
      <c r="L14" s="401" t="e">
        <f t="shared" si="0"/>
        <v>#REF!</v>
      </c>
      <c r="M14" s="401" t="e">
        <f t="shared" si="0"/>
        <v>#REF!</v>
      </c>
      <c r="N14" s="445">
        <v>18900</v>
      </c>
    </row>
    <row r="15" spans="1:21">
      <c r="B15" s="162">
        <v>2</v>
      </c>
      <c r="C15" s="370"/>
      <c r="D15" s="119" t="s">
        <v>171</v>
      </c>
      <c r="E15" s="117" t="s">
        <v>118</v>
      </c>
      <c r="F15" s="211"/>
      <c r="G15" s="97"/>
      <c r="H15" s="97">
        <f>H16</f>
        <v>0</v>
      </c>
      <c r="I15" s="97">
        <f>I16</f>
        <v>0</v>
      </c>
      <c r="J15" s="446">
        <f>SUM(J16)</f>
        <v>18900</v>
      </c>
      <c r="K15" s="446" t="e">
        <f>K16+#REF!</f>
        <v>#REF!</v>
      </c>
      <c r="L15" s="446" t="e">
        <f>L16+#REF!</f>
        <v>#REF!</v>
      </c>
      <c r="M15" s="446" t="e">
        <f>M16+#REF!</f>
        <v>#REF!</v>
      </c>
      <c r="N15" s="417">
        <v>18900</v>
      </c>
    </row>
    <row r="16" spans="1:21">
      <c r="B16" s="367">
        <v>3</v>
      </c>
      <c r="C16" s="162"/>
      <c r="D16" s="3" t="s">
        <v>238</v>
      </c>
      <c r="E16" s="413" t="s">
        <v>21</v>
      </c>
      <c r="F16" s="313" t="s">
        <v>345</v>
      </c>
      <c r="G16" s="5"/>
      <c r="H16" s="5">
        <v>0</v>
      </c>
      <c r="I16" s="4">
        <v>0</v>
      </c>
      <c r="J16" s="328">
        <v>18900</v>
      </c>
      <c r="K16" s="328"/>
      <c r="L16" s="328"/>
      <c r="M16" s="328"/>
      <c r="N16" s="418">
        <v>18900</v>
      </c>
    </row>
    <row r="17" spans="2:14">
      <c r="B17" s="39"/>
      <c r="C17" s="39"/>
      <c r="D17" s="40"/>
      <c r="E17" s="543"/>
      <c r="F17" s="544"/>
      <c r="G17" s="116"/>
      <c r="H17" s="116"/>
      <c r="I17" s="545"/>
      <c r="J17" s="546"/>
      <c r="K17" s="546"/>
      <c r="L17" s="546"/>
      <c r="M17" s="546"/>
      <c r="N17" s="547"/>
    </row>
    <row r="18" spans="2:14">
      <c r="B18"/>
      <c r="C18"/>
      <c r="K18"/>
      <c r="L18"/>
      <c r="M18"/>
    </row>
    <row r="19" spans="2:14">
      <c r="B19"/>
      <c r="C19"/>
      <c r="K19"/>
      <c r="L19"/>
      <c r="M19"/>
    </row>
    <row r="20" spans="2:14">
      <c r="B20"/>
      <c r="C20"/>
      <c r="K20"/>
      <c r="L20"/>
      <c r="M20"/>
    </row>
    <row r="21" spans="2:14">
      <c r="B21"/>
      <c r="C21"/>
      <c r="K21"/>
      <c r="L21"/>
      <c r="M21"/>
    </row>
    <row r="22" spans="2:14">
      <c r="B22"/>
      <c r="C22"/>
      <c r="K22"/>
      <c r="L22"/>
      <c r="M22"/>
    </row>
    <row r="23" spans="2:14">
      <c r="B23"/>
      <c r="C23"/>
      <c r="K23"/>
      <c r="L23"/>
      <c r="M23"/>
    </row>
    <row r="24" spans="2:14">
      <c r="B24"/>
      <c r="C24"/>
      <c r="K24"/>
      <c r="L24"/>
      <c r="M24"/>
    </row>
    <row r="25" spans="2:14">
      <c r="B25"/>
      <c r="C25"/>
      <c r="K25"/>
      <c r="L25"/>
      <c r="M25"/>
    </row>
    <row r="588" ht="16.5" customHeight="1"/>
    <row r="640" ht="11.25" customHeight="1"/>
  </sheetData>
  <mergeCells count="7">
    <mergeCell ref="B7:K7"/>
    <mergeCell ref="N7:N10"/>
    <mergeCell ref="G8:J8"/>
    <mergeCell ref="G10:G11"/>
    <mergeCell ref="H10:H11"/>
    <mergeCell ref="I10:I11"/>
    <mergeCell ref="J10:J11"/>
  </mergeCells>
  <phoneticPr fontId="2" type="noConversion"/>
  <pageMargins left="0.43307086614173229" right="0.15748031496062992" top="0.31496062992125984" bottom="0.27559055118110237" header="0.31496062992125984" footer="0.23622047244094491"/>
  <pageSetup paperSize="9" scale="85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dimension ref="B1:J130"/>
  <sheetViews>
    <sheetView topLeftCell="A4" zoomScaleNormal="90" workbookViewId="0">
      <selection activeCell="H18" sqref="H18"/>
    </sheetView>
  </sheetViews>
  <sheetFormatPr defaultRowHeight="12.75"/>
  <cols>
    <col min="1" max="1" width="5.42578125" customWidth="1"/>
    <col min="2" max="2" width="3" customWidth="1"/>
    <col min="3" max="3" width="52.5703125" customWidth="1"/>
    <col min="4" max="6" width="12.28515625" customWidth="1"/>
    <col min="7" max="7" width="13" customWidth="1"/>
  </cols>
  <sheetData>
    <row r="1" spans="2:8" ht="3.6" customHeight="1">
      <c r="B1" s="59"/>
    </row>
    <row r="2" spans="2:8" s="296" customFormat="1" ht="13.15" customHeight="1">
      <c r="B2" s="295"/>
      <c r="C2" s="225" t="s">
        <v>361</v>
      </c>
      <c r="D2" s="225"/>
      <c r="E2" s="225"/>
      <c r="F2" s="225"/>
      <c r="G2" s="300"/>
      <c r="H2" s="225"/>
    </row>
    <row r="3" spans="2:8" ht="13.5" thickBot="1"/>
    <row r="4" spans="2:8" ht="12.75" customHeight="1">
      <c r="B4" s="678" t="s">
        <v>69</v>
      </c>
      <c r="C4" s="679"/>
      <c r="D4" s="506"/>
      <c r="E4" s="506" t="s">
        <v>343</v>
      </c>
    </row>
    <row r="5" spans="2:8" ht="36">
      <c r="B5" s="680"/>
      <c r="C5" s="681"/>
      <c r="D5" s="507" t="s">
        <v>312</v>
      </c>
      <c r="E5" s="507" t="s">
        <v>243</v>
      </c>
    </row>
    <row r="6" spans="2:8">
      <c r="B6" s="680"/>
      <c r="C6" s="681"/>
      <c r="D6" s="507"/>
      <c r="E6" s="507"/>
    </row>
    <row r="7" spans="2:8">
      <c r="B7" s="680"/>
      <c r="C7" s="681"/>
      <c r="D7" s="507"/>
      <c r="E7" s="507" t="s">
        <v>333</v>
      </c>
    </row>
    <row r="8" spans="2:8" ht="15.75" customHeight="1" thickBot="1">
      <c r="B8" s="680"/>
      <c r="C8" s="682"/>
      <c r="D8" s="507"/>
      <c r="E8" s="507"/>
    </row>
    <row r="9" spans="2:8" ht="13.5" thickTop="1">
      <c r="B9" s="331">
        <v>1</v>
      </c>
      <c r="C9" s="297" t="s">
        <v>70</v>
      </c>
      <c r="D9" s="508">
        <v>95920</v>
      </c>
      <c r="E9" s="508">
        <v>118500</v>
      </c>
    </row>
    <row r="10" spans="2:8">
      <c r="B10" s="331">
        <v>2</v>
      </c>
      <c r="C10" s="298" t="s">
        <v>71</v>
      </c>
      <c r="D10" s="509">
        <v>95920</v>
      </c>
      <c r="E10" s="509">
        <v>118500</v>
      </c>
    </row>
    <row r="11" spans="2:8">
      <c r="B11" s="331">
        <v>3</v>
      </c>
      <c r="C11" s="517" t="s">
        <v>100</v>
      </c>
      <c r="D11" s="529"/>
      <c r="E11" s="529"/>
    </row>
    <row r="12" spans="2:8">
      <c r="B12" s="331">
        <v>4</v>
      </c>
      <c r="C12" s="518" t="s">
        <v>101</v>
      </c>
      <c r="D12" s="530">
        <v>23660</v>
      </c>
      <c r="E12" s="530">
        <v>23860</v>
      </c>
    </row>
    <row r="13" spans="2:8">
      <c r="B13" s="331">
        <v>5</v>
      </c>
      <c r="C13" s="519" t="s">
        <v>174</v>
      </c>
      <c r="D13" s="531">
        <v>300</v>
      </c>
      <c r="E13" s="531">
        <v>1985</v>
      </c>
    </row>
    <row r="14" spans="2:8">
      <c r="B14" s="331">
        <v>6</v>
      </c>
      <c r="C14" s="519" t="s">
        <v>166</v>
      </c>
      <c r="D14" s="531">
        <v>1400</v>
      </c>
      <c r="E14" s="531">
        <v>1810</v>
      </c>
    </row>
    <row r="15" spans="2:8">
      <c r="B15" s="331">
        <v>7</v>
      </c>
      <c r="C15" s="519" t="s">
        <v>239</v>
      </c>
      <c r="D15" s="531">
        <v>1945</v>
      </c>
      <c r="E15" s="531">
        <v>2015</v>
      </c>
    </row>
    <row r="16" spans="2:8">
      <c r="B16" s="331">
        <v>8</v>
      </c>
      <c r="C16" s="519" t="s">
        <v>167</v>
      </c>
      <c r="D16" s="531">
        <v>8650</v>
      </c>
      <c r="E16" s="531">
        <v>15690</v>
      </c>
    </row>
    <row r="17" spans="2:10">
      <c r="B17" s="331">
        <v>9</v>
      </c>
      <c r="C17" s="519" t="s">
        <v>168</v>
      </c>
      <c r="D17" s="531">
        <v>10000</v>
      </c>
      <c r="E17" s="531">
        <v>7895</v>
      </c>
    </row>
    <row r="18" spans="2:10">
      <c r="B18" s="331">
        <v>10</v>
      </c>
      <c r="C18" s="519" t="s">
        <v>240</v>
      </c>
      <c r="D18" s="531">
        <v>0</v>
      </c>
      <c r="E18" s="531">
        <v>0</v>
      </c>
    </row>
    <row r="19" spans="2:10">
      <c r="B19" s="331">
        <v>11</v>
      </c>
      <c r="C19" s="519" t="s">
        <v>170</v>
      </c>
      <c r="D19" s="531">
        <v>2600</v>
      </c>
      <c r="E19" s="531">
        <v>3000</v>
      </c>
    </row>
    <row r="20" spans="2:10">
      <c r="B20" s="331">
        <v>12</v>
      </c>
      <c r="C20" s="519" t="s">
        <v>241</v>
      </c>
      <c r="D20" s="531">
        <v>8300</v>
      </c>
      <c r="E20" s="531">
        <v>14650</v>
      </c>
    </row>
    <row r="21" spans="2:10">
      <c r="B21" s="331">
        <v>13</v>
      </c>
      <c r="C21" s="519" t="s">
        <v>242</v>
      </c>
      <c r="D21" s="531">
        <v>39065</v>
      </c>
      <c r="E21" s="531">
        <v>47595</v>
      </c>
    </row>
    <row r="22" spans="2:10" ht="28.5" customHeight="1">
      <c r="B22" s="331">
        <v>14</v>
      </c>
      <c r="C22" s="520" t="s">
        <v>187</v>
      </c>
      <c r="D22" s="532">
        <v>0</v>
      </c>
      <c r="E22" s="532">
        <f>SUM(E12:E21)</f>
        <v>118500</v>
      </c>
    </row>
    <row r="23" spans="2:10">
      <c r="B23" s="331">
        <v>15</v>
      </c>
      <c r="C23" s="521" t="s">
        <v>364</v>
      </c>
      <c r="D23" s="533"/>
      <c r="E23" s="533">
        <v>37530.35</v>
      </c>
    </row>
    <row r="24" spans="2:10">
      <c r="B24" s="331">
        <v>16</v>
      </c>
      <c r="C24" s="521" t="s">
        <v>73</v>
      </c>
      <c r="D24" s="533"/>
      <c r="E24" s="533">
        <v>37530.35</v>
      </c>
    </row>
    <row r="25" spans="2:10">
      <c r="B25" s="331">
        <v>17</v>
      </c>
      <c r="C25" s="517" t="s">
        <v>100</v>
      </c>
      <c r="D25" s="534"/>
      <c r="E25" s="534"/>
    </row>
    <row r="26" spans="2:10">
      <c r="B26" s="331">
        <v>18</v>
      </c>
      <c r="C26" s="519" t="s">
        <v>347</v>
      </c>
      <c r="D26" s="535"/>
      <c r="E26" s="535">
        <v>18900</v>
      </c>
      <c r="H26" s="214"/>
      <c r="J26" s="250"/>
    </row>
    <row r="27" spans="2:10">
      <c r="B27" s="331">
        <v>19</v>
      </c>
      <c r="C27" s="519" t="s">
        <v>349</v>
      </c>
      <c r="D27" s="535"/>
      <c r="E27" s="535">
        <v>15870</v>
      </c>
      <c r="H27" s="214"/>
      <c r="J27" s="250"/>
    </row>
    <row r="28" spans="2:10">
      <c r="B28" s="331">
        <v>20</v>
      </c>
      <c r="C28" s="519" t="s">
        <v>348</v>
      </c>
      <c r="D28" s="536"/>
      <c r="E28" s="536">
        <v>2760</v>
      </c>
    </row>
    <row r="29" spans="2:10" ht="30" customHeight="1" thickBot="1">
      <c r="B29" s="331">
        <v>20</v>
      </c>
      <c r="C29" s="520" t="s">
        <v>189</v>
      </c>
      <c r="D29" s="532"/>
      <c r="E29" s="532">
        <v>0</v>
      </c>
      <c r="F29" s="395"/>
    </row>
    <row r="30" spans="2:10" ht="13.5" thickBot="1">
      <c r="B30" s="331">
        <v>21</v>
      </c>
      <c r="C30" s="522" t="s">
        <v>181</v>
      </c>
      <c r="D30" s="548">
        <v>95920</v>
      </c>
      <c r="E30" s="548">
        <v>155090</v>
      </c>
    </row>
    <row r="31" spans="2:10">
      <c r="B31" s="331">
        <v>22</v>
      </c>
      <c r="C31" s="523" t="s">
        <v>19</v>
      </c>
      <c r="D31" s="548">
        <v>95920</v>
      </c>
      <c r="E31" s="548">
        <v>155090</v>
      </c>
    </row>
    <row r="32" spans="2:10" ht="26.25" customHeight="1" thickBot="1">
      <c r="B32" s="331">
        <v>23</v>
      </c>
      <c r="C32" s="524" t="s">
        <v>188</v>
      </c>
      <c r="D32" s="537"/>
      <c r="E32" s="537">
        <v>0</v>
      </c>
    </row>
    <row r="33" spans="2:5" ht="17.25" customHeight="1" thickTop="1" thickBot="1">
      <c r="B33" s="331">
        <v>24</v>
      </c>
      <c r="C33" s="525" t="s">
        <v>72</v>
      </c>
      <c r="D33" s="538"/>
      <c r="E33" s="538"/>
    </row>
    <row r="34" spans="2:5" ht="13.5" thickTop="1">
      <c r="B34" s="331">
        <v>25</v>
      </c>
      <c r="C34" s="526" t="s">
        <v>182</v>
      </c>
      <c r="D34" s="533"/>
      <c r="E34" s="533"/>
    </row>
    <row r="35" spans="2:5" ht="12" customHeight="1">
      <c r="B35" s="331">
        <v>26</v>
      </c>
      <c r="C35" s="527" t="s">
        <v>90</v>
      </c>
      <c r="D35" s="536"/>
      <c r="E35" s="536"/>
    </row>
    <row r="36" spans="2:5" hidden="1">
      <c r="B36" s="331">
        <v>27</v>
      </c>
      <c r="C36" s="526" t="s">
        <v>74</v>
      </c>
      <c r="D36" s="539"/>
      <c r="E36" s="539"/>
    </row>
    <row r="37" spans="2:5" ht="12.75" customHeight="1">
      <c r="B37" s="331">
        <v>28</v>
      </c>
      <c r="C37" s="526" t="s">
        <v>179</v>
      </c>
      <c r="D37" s="533"/>
      <c r="E37" s="533"/>
    </row>
    <row r="38" spans="2:5" ht="13.5" thickBot="1">
      <c r="B38" s="331">
        <v>29</v>
      </c>
      <c r="C38" s="517"/>
      <c r="D38" s="534"/>
      <c r="E38" s="534"/>
    </row>
    <row r="39" spans="2:5" ht="27" customHeight="1" thickTop="1" thickBot="1">
      <c r="B39" s="331">
        <v>30</v>
      </c>
      <c r="C39" s="528" t="s">
        <v>190</v>
      </c>
      <c r="D39" s="540">
        <v>0</v>
      </c>
      <c r="E39" s="540">
        <v>0</v>
      </c>
    </row>
    <row r="40" spans="2:5" ht="13.5" customHeight="1">
      <c r="B40" s="60"/>
      <c r="C40" s="61"/>
    </row>
    <row r="41" spans="2:5" ht="13.5" customHeight="1">
      <c r="B41" s="62" t="s">
        <v>75</v>
      </c>
      <c r="C41" s="63"/>
    </row>
    <row r="42" spans="2:5" ht="14.25" customHeight="1">
      <c r="B42" s="62" t="s">
        <v>76</v>
      </c>
      <c r="C42" s="63"/>
    </row>
    <row r="43" spans="2:5" ht="13.5" customHeight="1">
      <c r="B43" s="62" t="s">
        <v>77</v>
      </c>
      <c r="C43" s="63"/>
    </row>
    <row r="44" spans="2:5" ht="12.75" customHeight="1">
      <c r="B44" s="62" t="s">
        <v>78</v>
      </c>
      <c r="C44" s="63"/>
    </row>
    <row r="45" spans="2:5" ht="15">
      <c r="B45" s="64"/>
      <c r="C45" s="63"/>
    </row>
    <row r="46" spans="2:5" ht="15">
      <c r="B46" s="62"/>
      <c r="C46" s="63"/>
    </row>
    <row r="47" spans="2:5" ht="15">
      <c r="B47" s="62"/>
      <c r="C47" s="63"/>
    </row>
    <row r="48" spans="2:5" ht="15">
      <c r="B48" s="62"/>
      <c r="C48" s="63"/>
    </row>
    <row r="49" spans="2:3" ht="15">
      <c r="B49" s="62"/>
      <c r="C49" s="63"/>
    </row>
    <row r="50" spans="2:3" ht="15">
      <c r="B50" s="62"/>
      <c r="C50" s="63"/>
    </row>
    <row r="51" spans="2:3" ht="15">
      <c r="B51" s="62"/>
      <c r="C51" s="63"/>
    </row>
    <row r="52" spans="2:3" ht="15">
      <c r="B52" s="62"/>
      <c r="C52" s="63"/>
    </row>
    <row r="53" spans="2:3" ht="15">
      <c r="B53" s="62"/>
      <c r="C53" s="63"/>
    </row>
    <row r="54" spans="2:3" ht="15">
      <c r="B54" s="62"/>
      <c r="C54" s="63"/>
    </row>
    <row r="55" spans="2:3" ht="15">
      <c r="B55" s="62"/>
      <c r="C55" s="63"/>
    </row>
    <row r="56" spans="2:3" ht="15">
      <c r="B56" s="62"/>
      <c r="C56" s="63"/>
    </row>
    <row r="57" spans="2:3" ht="15">
      <c r="B57" s="62"/>
      <c r="C57" s="63"/>
    </row>
    <row r="58" spans="2:3" ht="15">
      <c r="B58" s="62"/>
      <c r="C58" s="63"/>
    </row>
    <row r="59" spans="2:3" ht="15">
      <c r="B59" s="62"/>
      <c r="C59" s="63"/>
    </row>
    <row r="60" spans="2:3" ht="15">
      <c r="B60" s="62"/>
      <c r="C60" s="63"/>
    </row>
    <row r="61" spans="2:3" ht="15">
      <c r="B61" s="62"/>
      <c r="C61" s="63"/>
    </row>
    <row r="62" spans="2:3" ht="15">
      <c r="B62" s="62"/>
      <c r="C62" s="63"/>
    </row>
    <row r="63" spans="2:3" ht="15">
      <c r="B63" s="62"/>
      <c r="C63" s="63"/>
    </row>
    <row r="64" spans="2:3" ht="15">
      <c r="B64" s="62"/>
      <c r="C64" s="63"/>
    </row>
    <row r="65" spans="2:3" ht="15">
      <c r="B65" s="62"/>
      <c r="C65" s="63"/>
    </row>
    <row r="66" spans="2:3" ht="15">
      <c r="B66" s="62"/>
      <c r="C66" s="63"/>
    </row>
    <row r="67" spans="2:3" ht="15">
      <c r="B67" s="62"/>
      <c r="C67" s="63"/>
    </row>
    <row r="68" spans="2:3" ht="15">
      <c r="B68" s="62"/>
      <c r="C68" s="63"/>
    </row>
    <row r="69" spans="2:3" ht="15">
      <c r="B69" s="62"/>
      <c r="C69" s="63"/>
    </row>
    <row r="70" spans="2:3" ht="15">
      <c r="B70" s="62"/>
      <c r="C70" s="63"/>
    </row>
    <row r="71" spans="2:3" ht="15">
      <c r="B71" s="62"/>
      <c r="C71" s="63"/>
    </row>
    <row r="72" spans="2:3" ht="15">
      <c r="B72" s="62"/>
      <c r="C72" s="63"/>
    </row>
    <row r="73" spans="2:3" ht="15">
      <c r="B73" s="62"/>
      <c r="C73" s="63"/>
    </row>
    <row r="74" spans="2:3" ht="15">
      <c r="B74" s="62"/>
      <c r="C74" s="63"/>
    </row>
    <row r="75" spans="2:3" ht="15">
      <c r="B75" s="62"/>
      <c r="C75" s="63"/>
    </row>
    <row r="76" spans="2:3" ht="15">
      <c r="B76" s="62"/>
      <c r="C76" s="63"/>
    </row>
    <row r="77" spans="2:3" ht="15">
      <c r="B77" s="62"/>
      <c r="C77" s="63"/>
    </row>
    <row r="78" spans="2:3" ht="15">
      <c r="B78" s="62"/>
      <c r="C78" s="63"/>
    </row>
    <row r="79" spans="2:3" ht="15">
      <c r="B79" s="62"/>
      <c r="C79" s="63"/>
    </row>
    <row r="80" spans="2:3" ht="15">
      <c r="B80" s="62"/>
      <c r="C80" s="63"/>
    </row>
    <row r="81" spans="2:3" ht="15">
      <c r="B81" s="62"/>
      <c r="C81" s="63"/>
    </row>
    <row r="82" spans="2:3" ht="15">
      <c r="B82" s="62"/>
      <c r="C82" s="63"/>
    </row>
    <row r="83" spans="2:3" ht="15">
      <c r="B83" s="62"/>
      <c r="C83" s="63"/>
    </row>
    <row r="84" spans="2:3" ht="15">
      <c r="B84" s="62"/>
      <c r="C84" s="63"/>
    </row>
    <row r="85" spans="2:3" ht="15">
      <c r="B85" s="62"/>
      <c r="C85" s="63"/>
    </row>
    <row r="86" spans="2:3" ht="15">
      <c r="B86" s="62"/>
      <c r="C86" s="63"/>
    </row>
    <row r="87" spans="2:3" ht="15">
      <c r="B87" s="62"/>
      <c r="C87" s="63"/>
    </row>
    <row r="88" spans="2:3" ht="15">
      <c r="B88" s="62"/>
      <c r="C88" s="63"/>
    </row>
    <row r="89" spans="2:3" ht="15">
      <c r="B89" s="62"/>
      <c r="C89" s="63"/>
    </row>
    <row r="90" spans="2:3" ht="15">
      <c r="B90" s="62"/>
      <c r="C90" s="63"/>
    </row>
    <row r="91" spans="2:3" ht="15">
      <c r="B91" s="62"/>
      <c r="C91" s="63"/>
    </row>
    <row r="92" spans="2:3" ht="15">
      <c r="B92" s="62"/>
      <c r="C92" s="63"/>
    </row>
    <row r="93" spans="2:3" ht="15">
      <c r="B93" s="62"/>
      <c r="C93" s="63"/>
    </row>
    <row r="94" spans="2:3" ht="15">
      <c r="B94" s="62"/>
      <c r="C94" s="63"/>
    </row>
    <row r="95" spans="2:3" ht="15">
      <c r="B95" s="62"/>
      <c r="C95" s="63"/>
    </row>
    <row r="96" spans="2:3" ht="15">
      <c r="B96" s="62"/>
      <c r="C96" s="63"/>
    </row>
    <row r="97" spans="2:3" ht="15">
      <c r="B97" s="62"/>
      <c r="C97" s="63"/>
    </row>
    <row r="98" spans="2:3" ht="15">
      <c r="B98" s="62"/>
      <c r="C98" s="63"/>
    </row>
    <row r="99" spans="2:3" ht="15">
      <c r="B99" s="62"/>
      <c r="C99" s="63"/>
    </row>
    <row r="100" spans="2:3" ht="15">
      <c r="B100" s="62"/>
      <c r="C100" s="63"/>
    </row>
    <row r="101" spans="2:3" ht="15">
      <c r="B101" s="62"/>
      <c r="C101" s="63"/>
    </row>
    <row r="102" spans="2:3" ht="15">
      <c r="B102" s="62"/>
      <c r="C102" s="63"/>
    </row>
    <row r="103" spans="2:3" ht="15">
      <c r="B103" s="62"/>
      <c r="C103" s="63"/>
    </row>
    <row r="104" spans="2:3" ht="13.5" thickBot="1"/>
    <row r="105" spans="2:3" ht="13.5" thickBot="1">
      <c r="B105" s="65"/>
      <c r="C105" s="66" t="s">
        <v>79</v>
      </c>
    </row>
    <row r="106" spans="2:3">
      <c r="B106" s="67">
        <v>1</v>
      </c>
      <c r="C106" s="68" t="s">
        <v>80</v>
      </c>
    </row>
    <row r="107" spans="2:3">
      <c r="B107" s="1">
        <v>2</v>
      </c>
      <c r="C107" s="69" t="s">
        <v>81</v>
      </c>
    </row>
    <row r="108" spans="2:3">
      <c r="B108" s="70">
        <v>3</v>
      </c>
      <c r="C108" s="71" t="s">
        <v>82</v>
      </c>
    </row>
    <row r="109" spans="2:3">
      <c r="B109" s="1">
        <v>4</v>
      </c>
      <c r="C109" s="69" t="s">
        <v>83</v>
      </c>
    </row>
    <row r="110" spans="2:3">
      <c r="B110" s="70">
        <v>5</v>
      </c>
      <c r="C110" s="71" t="s">
        <v>84</v>
      </c>
    </row>
    <row r="111" spans="2:3">
      <c r="B111" s="1">
        <v>6</v>
      </c>
      <c r="C111" s="69" t="s">
        <v>85</v>
      </c>
    </row>
    <row r="112" spans="2:3">
      <c r="B112" s="70">
        <v>7</v>
      </c>
      <c r="C112" s="71" t="s">
        <v>86</v>
      </c>
    </row>
    <row r="113" spans="2:3">
      <c r="B113" s="1">
        <v>8</v>
      </c>
      <c r="C113" s="69" t="s">
        <v>88</v>
      </c>
    </row>
    <row r="114" spans="2:3">
      <c r="B114" s="70">
        <v>9</v>
      </c>
      <c r="C114" s="71" t="s">
        <v>89</v>
      </c>
    </row>
    <row r="115" spans="2:3">
      <c r="B115" s="1">
        <v>10</v>
      </c>
      <c r="C115" s="69" t="s">
        <v>90</v>
      </c>
    </row>
    <row r="116" spans="2:3">
      <c r="B116" s="1"/>
      <c r="C116" s="72" t="s">
        <v>91</v>
      </c>
    </row>
    <row r="117" spans="2:3" ht="13.5" thickBot="1">
      <c r="B117" s="73"/>
      <c r="C117" s="74" t="s">
        <v>92</v>
      </c>
    </row>
    <row r="120" spans="2:3">
      <c r="B120" s="75"/>
      <c r="C120" s="76" t="s">
        <v>93</v>
      </c>
    </row>
    <row r="121" spans="2:3">
      <c r="B121" s="75"/>
      <c r="C121" s="75" t="s">
        <v>94</v>
      </c>
    </row>
    <row r="122" spans="2:3">
      <c r="B122" s="77">
        <v>1</v>
      </c>
      <c r="C122" s="77" t="s">
        <v>95</v>
      </c>
    </row>
    <row r="123" spans="2:3">
      <c r="B123" s="75"/>
      <c r="C123" s="75"/>
    </row>
    <row r="124" spans="2:3">
      <c r="B124" s="77">
        <v>2</v>
      </c>
      <c r="C124" s="77" t="s">
        <v>96</v>
      </c>
    </row>
    <row r="125" spans="2:3">
      <c r="B125" s="75"/>
      <c r="C125" s="75" t="s">
        <v>97</v>
      </c>
    </row>
    <row r="126" spans="2:3">
      <c r="B126" s="75"/>
      <c r="C126" s="75" t="s">
        <v>98</v>
      </c>
    </row>
    <row r="127" spans="2:3">
      <c r="B127" s="75"/>
      <c r="C127" s="75" t="s">
        <v>99</v>
      </c>
    </row>
    <row r="128" spans="2:3">
      <c r="B128" s="75"/>
      <c r="C128" s="75"/>
    </row>
    <row r="129" spans="2:3">
      <c r="B129" s="75"/>
      <c r="C129" s="75"/>
    </row>
    <row r="130" spans="2:3">
      <c r="B130" s="75"/>
      <c r="C130" s="75"/>
    </row>
  </sheetData>
  <mergeCells count="1">
    <mergeCell ref="B4:C8"/>
  </mergeCells>
  <phoneticPr fontId="0" type="noConversion"/>
  <pageMargins left="0.9" right="0.47" top="1.67" bottom="0.18" header="0.39" footer="0.18"/>
  <pageSetup paperSize="9" scale="88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dimension ref="B2:L13"/>
  <sheetViews>
    <sheetView workbookViewId="0">
      <selection activeCell="I27" sqref="I27"/>
    </sheetView>
  </sheetViews>
  <sheetFormatPr defaultRowHeight="12.75"/>
  <cols>
    <col min="6" max="6" width="19.5703125" bestFit="1" customWidth="1"/>
    <col min="11" max="11" width="11.140625" bestFit="1" customWidth="1"/>
    <col min="12" max="12" width="9" customWidth="1"/>
    <col min="13" max="13" width="11.140625" bestFit="1" customWidth="1"/>
  </cols>
  <sheetData>
    <row r="2" spans="2:12" ht="18.75" thickBot="1">
      <c r="B2" s="225" t="s">
        <v>353</v>
      </c>
      <c r="C2" s="16"/>
      <c r="K2" s="47"/>
      <c r="L2" s="47"/>
    </row>
    <row r="3" spans="2:12" ht="18.75">
      <c r="B3" s="436"/>
      <c r="C3" s="430"/>
      <c r="D3" s="683" t="s">
        <v>344</v>
      </c>
      <c r="E3" s="684"/>
      <c r="F3" s="685"/>
      <c r="G3" s="435"/>
      <c r="H3" s="431"/>
      <c r="I3" s="432"/>
      <c r="J3" s="430"/>
      <c r="K3" s="642" t="s">
        <v>359</v>
      </c>
      <c r="L3" s="215"/>
    </row>
    <row r="4" spans="2:12" ht="18.75">
      <c r="B4" s="430"/>
      <c r="C4" s="431"/>
      <c r="D4" s="432"/>
      <c r="E4" s="433"/>
      <c r="F4" s="434"/>
      <c r="G4" s="686" t="s">
        <v>172</v>
      </c>
      <c r="H4" s="687"/>
      <c r="I4" s="687"/>
      <c r="J4" s="687"/>
      <c r="K4" s="643"/>
      <c r="L4" s="212" t="s">
        <v>255</v>
      </c>
    </row>
    <row r="5" spans="2:12">
      <c r="B5" s="688"/>
      <c r="C5" s="691" t="s">
        <v>279</v>
      </c>
      <c r="D5" s="694" t="s">
        <v>278</v>
      </c>
      <c r="E5" s="428"/>
      <c r="F5" s="179"/>
      <c r="G5" s="429" t="s">
        <v>28</v>
      </c>
      <c r="H5" s="429"/>
      <c r="I5" s="429"/>
      <c r="J5" s="429"/>
      <c r="K5" s="643"/>
      <c r="L5" s="212" t="s">
        <v>243</v>
      </c>
    </row>
    <row r="6" spans="2:12" ht="24">
      <c r="B6" s="689"/>
      <c r="C6" s="692"/>
      <c r="D6" s="695"/>
      <c r="E6" s="286"/>
      <c r="F6" s="287" t="s">
        <v>20</v>
      </c>
      <c r="G6" s="674">
        <v>711</v>
      </c>
      <c r="H6" s="676">
        <v>713</v>
      </c>
      <c r="I6" s="676">
        <v>716</v>
      </c>
      <c r="J6" s="676">
        <v>717</v>
      </c>
      <c r="K6" s="643"/>
      <c r="L6" s="607" t="s">
        <v>360</v>
      </c>
    </row>
    <row r="7" spans="2:12" ht="13.5" thickBot="1">
      <c r="B7" s="690"/>
      <c r="C7" s="693"/>
      <c r="D7" s="696"/>
      <c r="E7" s="292"/>
      <c r="F7" s="293"/>
      <c r="G7" s="675"/>
      <c r="H7" s="677"/>
      <c r="I7" s="677"/>
      <c r="J7" s="677"/>
      <c r="K7" s="213" t="s">
        <v>180</v>
      </c>
      <c r="L7" s="213" t="s">
        <v>169</v>
      </c>
    </row>
    <row r="8" spans="2:12" ht="18.75" thickTop="1">
      <c r="B8" s="437"/>
      <c r="C8" s="439" t="s">
        <v>173</v>
      </c>
      <c r="D8" s="440"/>
      <c r="E8" s="341"/>
      <c r="F8" s="609"/>
      <c r="G8" s="442"/>
      <c r="H8" s="442">
        <f>H120</f>
        <v>0</v>
      </c>
      <c r="I8" s="442">
        <f>I10</f>
        <v>0</v>
      </c>
      <c r="J8" s="336"/>
      <c r="K8" s="336"/>
      <c r="L8" s="414">
        <v>2760</v>
      </c>
    </row>
    <row r="9" spans="2:12" ht="20.25">
      <c r="B9" s="337"/>
      <c r="C9" s="363"/>
      <c r="D9" s="304"/>
      <c r="E9" s="305"/>
      <c r="F9" s="610"/>
      <c r="G9" s="611"/>
      <c r="H9" s="611"/>
      <c r="I9" s="611"/>
      <c r="J9" s="335"/>
      <c r="K9" s="335"/>
      <c r="L9" s="415"/>
    </row>
    <row r="10" spans="2:12" ht="15">
      <c r="B10" s="362"/>
      <c r="C10" s="364" t="s">
        <v>354</v>
      </c>
      <c r="D10" s="365"/>
      <c r="E10" s="366"/>
      <c r="F10" s="366"/>
      <c r="G10" s="612"/>
      <c r="H10" s="612">
        <f>SUM(H11)</f>
        <v>0</v>
      </c>
      <c r="I10" s="612">
        <f>I11</f>
        <v>0</v>
      </c>
      <c r="J10" s="316">
        <v>2760</v>
      </c>
      <c r="K10" s="332"/>
      <c r="L10" s="416">
        <v>2760</v>
      </c>
    </row>
    <row r="11" spans="2:12">
      <c r="B11" s="438"/>
      <c r="C11" s="294" t="s">
        <v>9</v>
      </c>
      <c r="D11" s="368" t="s">
        <v>355</v>
      </c>
      <c r="E11" s="369"/>
      <c r="F11" s="369"/>
      <c r="G11" s="401"/>
      <c r="H11" s="401">
        <f>SUM(H12)</f>
        <v>0</v>
      </c>
      <c r="I11" s="401">
        <f>I12</f>
        <v>0</v>
      </c>
      <c r="J11" s="312">
        <v>2760</v>
      </c>
      <c r="K11" s="333"/>
      <c r="L11" s="419">
        <v>2760</v>
      </c>
    </row>
    <row r="12" spans="2:12">
      <c r="B12" s="441"/>
      <c r="C12" s="370"/>
      <c r="D12" s="119" t="s">
        <v>9</v>
      </c>
      <c r="E12" s="117" t="s">
        <v>356</v>
      </c>
      <c r="F12" s="211"/>
      <c r="G12" s="446"/>
      <c r="H12" s="446">
        <v>0</v>
      </c>
      <c r="I12" s="446">
        <f>I13</f>
        <v>0</v>
      </c>
      <c r="J12" s="97">
        <v>2760</v>
      </c>
      <c r="K12" s="334"/>
      <c r="L12" s="407">
        <v>2760</v>
      </c>
    </row>
    <row r="13" spans="2:12">
      <c r="B13" s="162"/>
      <c r="C13" s="162"/>
      <c r="D13" s="3" t="s">
        <v>357</v>
      </c>
      <c r="E13" s="413" t="s">
        <v>21</v>
      </c>
      <c r="F13" s="313" t="s">
        <v>358</v>
      </c>
      <c r="G13" s="5"/>
      <c r="H13" s="5">
        <v>0</v>
      </c>
      <c r="I13" s="4">
        <v>0</v>
      </c>
      <c r="J13" s="5">
        <v>2760</v>
      </c>
      <c r="K13" s="330"/>
      <c r="L13" s="408">
        <v>2760</v>
      </c>
    </row>
  </sheetData>
  <mergeCells count="10">
    <mergeCell ref="D3:F3"/>
    <mergeCell ref="K3:K6"/>
    <mergeCell ref="G4:J4"/>
    <mergeCell ref="B5:B7"/>
    <mergeCell ref="C5:C7"/>
    <mergeCell ref="D5:D7"/>
    <mergeCell ref="G6:G7"/>
    <mergeCell ref="H6:H7"/>
    <mergeCell ref="I6:I7"/>
    <mergeCell ref="J6:J7"/>
  </mergeCells>
  <pageMargins left="0.7" right="0.7" top="0.75" bottom="0.75" header="0.3" footer="0.3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3:A4"/>
  <sheetViews>
    <sheetView topLeftCell="A45" workbookViewId="0">
      <selection activeCell="J59" sqref="B1:J59"/>
    </sheetView>
  </sheetViews>
  <sheetFormatPr defaultRowHeight="12.75"/>
  <sheetData>
    <row r="3" ht="12.75" customHeight="1"/>
    <row r="4" ht="12.75" customHeight="1"/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I31"/>
  <sheetViews>
    <sheetView workbookViewId="0">
      <selection activeCell="A19" sqref="A19:J40"/>
    </sheetView>
  </sheetViews>
  <sheetFormatPr defaultRowHeight="12.75"/>
  <cols>
    <col min="1" max="1" width="4" customWidth="1"/>
    <col min="2" max="2" width="5.28515625" customWidth="1"/>
    <col min="3" max="3" width="4.42578125" customWidth="1"/>
    <col min="4" max="4" width="4.7109375" customWidth="1"/>
    <col min="5" max="5" width="4.85546875" customWidth="1"/>
    <col min="6" max="6" width="42.5703125" customWidth="1"/>
    <col min="7" max="7" width="11.42578125" customWidth="1"/>
  </cols>
  <sheetData>
    <row r="4" spans="2:9" ht="13.5" thickBot="1"/>
    <row r="5" spans="2:9">
      <c r="B5" s="613" t="s">
        <v>66</v>
      </c>
      <c r="C5" s="617"/>
      <c r="D5" s="617"/>
      <c r="E5" s="617"/>
      <c r="F5" s="618"/>
      <c r="G5" s="216"/>
      <c r="H5" s="377" t="s">
        <v>255</v>
      </c>
      <c r="I5" s="384"/>
    </row>
    <row r="6" spans="2:9">
      <c r="B6" s="619"/>
      <c r="C6" s="620"/>
      <c r="D6" s="620"/>
      <c r="E6" s="620"/>
      <c r="F6" s="621"/>
      <c r="G6" s="374" t="s">
        <v>31</v>
      </c>
      <c r="H6" s="378" t="s">
        <v>243</v>
      </c>
      <c r="I6" s="385"/>
    </row>
    <row r="7" spans="2:9">
      <c r="B7" s="191"/>
      <c r="C7" s="192" t="s">
        <v>32</v>
      </c>
      <c r="D7" s="192" t="s">
        <v>33</v>
      </c>
      <c r="E7" s="192" t="s">
        <v>34</v>
      </c>
      <c r="F7" s="194"/>
      <c r="G7" s="375" t="s">
        <v>275</v>
      </c>
      <c r="H7" s="379" t="s">
        <v>275</v>
      </c>
      <c r="I7" s="386"/>
    </row>
    <row r="8" spans="2:9" ht="13.5" thickBot="1">
      <c r="B8" s="195"/>
      <c r="C8" s="196"/>
      <c r="D8" s="197"/>
      <c r="E8" s="196" t="s">
        <v>35</v>
      </c>
      <c r="F8" s="180" t="s">
        <v>36</v>
      </c>
      <c r="G8" s="376" t="s">
        <v>169</v>
      </c>
      <c r="H8" s="380" t="s">
        <v>169</v>
      </c>
      <c r="I8" s="386"/>
    </row>
    <row r="9" spans="2:9" ht="13.5" thickTop="1">
      <c r="B9" s="2">
        <v>1</v>
      </c>
      <c r="C9" s="181" t="s">
        <v>48</v>
      </c>
      <c r="D9" s="177"/>
      <c r="E9" s="178"/>
      <c r="F9" s="182" t="s">
        <v>49</v>
      </c>
      <c r="G9" s="217">
        <v>0</v>
      </c>
      <c r="H9" s="412">
        <v>8110</v>
      </c>
      <c r="I9" s="383"/>
    </row>
    <row r="10" spans="2:9">
      <c r="B10" s="50">
        <f>B9+1</f>
        <v>2</v>
      </c>
      <c r="C10" s="42"/>
      <c r="D10" s="22"/>
      <c r="E10" s="30"/>
      <c r="F10" s="51"/>
      <c r="G10" s="218">
        <v>0</v>
      </c>
      <c r="H10" s="381"/>
      <c r="I10" s="383"/>
    </row>
    <row r="11" spans="2:9">
      <c r="B11" s="50">
        <f>B10+1</f>
        <v>3</v>
      </c>
      <c r="C11" s="22" t="s">
        <v>67</v>
      </c>
      <c r="D11" s="22"/>
      <c r="E11" s="30"/>
      <c r="F11" s="299" t="s">
        <v>66</v>
      </c>
      <c r="G11" s="302">
        <v>0</v>
      </c>
      <c r="H11" s="411">
        <v>8110</v>
      </c>
      <c r="I11" s="387"/>
    </row>
    <row r="12" spans="2:9">
      <c r="B12" s="2">
        <v>4</v>
      </c>
      <c r="C12" s="22"/>
      <c r="D12" s="32"/>
      <c r="E12" s="31"/>
      <c r="F12" s="49"/>
      <c r="G12" s="301">
        <v>0</v>
      </c>
      <c r="H12" s="382"/>
      <c r="I12" s="388"/>
    </row>
    <row r="13" spans="2:9">
      <c r="B13" s="50">
        <f>B12+1</f>
        <v>5</v>
      </c>
      <c r="C13" s="28" t="s">
        <v>176</v>
      </c>
      <c r="D13" s="32"/>
      <c r="E13" s="31"/>
      <c r="F13" s="303" t="s">
        <v>175</v>
      </c>
      <c r="G13" s="302">
        <v>0</v>
      </c>
      <c r="H13" s="411">
        <f>SUM(H14+H15)</f>
        <v>8110</v>
      </c>
      <c r="I13" s="387"/>
    </row>
    <row r="14" spans="2:9">
      <c r="B14" s="50">
        <f>B13+1</f>
        <v>6</v>
      </c>
      <c r="C14" s="22"/>
      <c r="D14" s="32" t="s">
        <v>177</v>
      </c>
      <c r="E14" s="31" t="s">
        <v>44</v>
      </c>
      <c r="F14" s="49" t="s">
        <v>178</v>
      </c>
      <c r="G14" s="301">
        <v>0</v>
      </c>
      <c r="H14" s="409">
        <v>3370</v>
      </c>
      <c r="I14" s="388"/>
    </row>
    <row r="15" spans="2:9">
      <c r="B15" s="2">
        <v>7</v>
      </c>
      <c r="C15" s="22"/>
      <c r="D15" s="32" t="s">
        <v>203</v>
      </c>
      <c r="E15" s="31" t="s">
        <v>44</v>
      </c>
      <c r="F15" s="49" t="s">
        <v>204</v>
      </c>
      <c r="G15" s="301">
        <v>0</v>
      </c>
      <c r="H15" s="409">
        <v>4740</v>
      </c>
      <c r="I15" s="388"/>
    </row>
    <row r="16" spans="2:9">
      <c r="B16" s="50">
        <f>B15+1</f>
        <v>8</v>
      </c>
      <c r="C16" s="25"/>
      <c r="D16" s="32"/>
      <c r="E16" s="31"/>
      <c r="F16" s="52"/>
      <c r="G16" s="218">
        <v>0</v>
      </c>
      <c r="H16" s="381"/>
      <c r="I16" s="383"/>
    </row>
    <row r="17" spans="2:9" ht="20.25" customHeight="1" thickBot="1">
      <c r="B17" s="50">
        <f>B16+1</f>
        <v>9</v>
      </c>
      <c r="C17" s="183"/>
      <c r="D17" s="184"/>
      <c r="E17" s="185"/>
      <c r="F17" s="186" t="s">
        <v>68</v>
      </c>
      <c r="G17" s="219">
        <v>0</v>
      </c>
      <c r="H17" s="410">
        <f>SUM(H9)</f>
        <v>8110</v>
      </c>
      <c r="I17" s="389"/>
    </row>
    <row r="18" spans="2:9">
      <c r="B18" s="39"/>
      <c r="C18" s="54"/>
      <c r="D18" s="54"/>
      <c r="E18" s="54"/>
      <c r="F18" s="55"/>
      <c r="G18" s="56"/>
      <c r="H18" s="56"/>
      <c r="I18" s="56"/>
    </row>
    <row r="20" spans="2:9" ht="12.75" customHeight="1"/>
    <row r="21" spans="2:9" ht="12.75" customHeight="1"/>
    <row r="30" spans="2:9" ht="12.75" customHeight="1"/>
    <row r="31" spans="2:9" ht="12.75" customHeight="1"/>
  </sheetData>
  <mergeCells count="1">
    <mergeCell ref="B5:F6"/>
  </mergeCells>
  <phoneticPr fontId="2" type="noConversion"/>
  <pageMargins left="0.75" right="0.75" top="1" bottom="1" header="0.4921259845" footer="0.4921259845"/>
  <pageSetup paperSize="9" scale="94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20" sqref="F20"/>
    </sheetView>
  </sheetViews>
  <sheetFormatPr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4:A12"/>
  <sheetViews>
    <sheetView workbookViewId="0">
      <selection activeCell="A2" sqref="A2:K15"/>
    </sheetView>
  </sheetViews>
  <sheetFormatPr defaultRowHeight="12.75"/>
  <cols>
    <col min="1" max="1" width="3.140625" customWidth="1"/>
    <col min="2" max="2" width="5.140625" customWidth="1"/>
    <col min="3" max="3" width="4.42578125" customWidth="1"/>
    <col min="4" max="4" width="4.28515625" customWidth="1"/>
    <col min="6" max="6" width="32.140625" customWidth="1"/>
    <col min="7" max="7" width="10.5703125" bestFit="1" customWidth="1"/>
  </cols>
  <sheetData>
    <row r="4" ht="12.75" customHeight="1"/>
    <row r="5" ht="12.75" customHeight="1"/>
    <row r="12" ht="23.25" customHeight="1"/>
  </sheetData>
  <phoneticPr fontId="2" type="noConversion"/>
  <pageMargins left="0.75" right="0.75" top="1" bottom="1" header="0.4921259845" footer="0.4921259845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7:A14"/>
  <sheetViews>
    <sheetView workbookViewId="0">
      <selection activeCell="A4" sqref="A4:J14"/>
    </sheetView>
  </sheetViews>
  <sheetFormatPr defaultRowHeight="12.75"/>
  <cols>
    <col min="1" max="1" width="3.42578125" customWidth="1"/>
    <col min="2" max="2" width="5" customWidth="1"/>
    <col min="3" max="3" width="4.7109375" customWidth="1"/>
    <col min="4" max="4" width="5.140625" customWidth="1"/>
    <col min="6" max="6" width="26.7109375" customWidth="1"/>
    <col min="7" max="7" width="13.140625" customWidth="1"/>
    <col min="8" max="8" width="9.5703125" bestFit="1" customWidth="1"/>
  </cols>
  <sheetData>
    <row r="7" ht="12.75" customHeight="1"/>
    <row r="8" ht="12.75" customHeight="1"/>
    <row r="11" ht="37.5" customHeight="1"/>
    <row r="12" ht="37.5" customHeight="1"/>
    <row r="13" ht="39" customHeight="1"/>
    <row r="14" ht="39" customHeight="1"/>
  </sheetData>
  <phoneticPr fontId="2" type="noConversion"/>
  <pageMargins left="0.75" right="0.75" top="1" bottom="1" header="0.4921259845" footer="0.4921259845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36"/>
  <sheetViews>
    <sheetView tabSelected="1" view="pageBreakPreview" topLeftCell="B1" zoomScaleNormal="88" workbookViewId="0">
      <selection activeCell="O24" sqref="O24"/>
    </sheetView>
  </sheetViews>
  <sheetFormatPr defaultRowHeight="12.75"/>
  <cols>
    <col min="1" max="1" width="1.28515625" customWidth="1"/>
    <col min="2" max="2" width="3.85546875" style="17" customWidth="1"/>
    <col min="3" max="3" width="3.7109375" style="16" customWidth="1"/>
    <col min="4" max="4" width="7.28515625" customWidth="1"/>
    <col min="5" max="5" width="2.28515625" customWidth="1"/>
    <col min="6" max="6" width="39.7109375" customWidth="1"/>
    <col min="7" max="7" width="7.140625" hidden="1" customWidth="1"/>
    <col min="8" max="8" width="7.7109375" hidden="1" customWidth="1"/>
    <col min="9" max="9" width="1.28515625" style="160" hidden="1" customWidth="1"/>
    <col min="10" max="10" width="0.140625" style="160" hidden="1" customWidth="1"/>
    <col min="11" max="12" width="11.5703125" customWidth="1"/>
  </cols>
  <sheetData>
    <row r="1" spans="2:12" ht="15.75" customHeight="1">
      <c r="H1" s="222"/>
    </row>
    <row r="2" spans="2:12" ht="18.75">
      <c r="C2" s="223" t="s">
        <v>115</v>
      </c>
    </row>
    <row r="4" spans="2:12">
      <c r="B4" s="626"/>
      <c r="C4" s="626"/>
      <c r="D4" s="626"/>
      <c r="E4" s="626"/>
      <c r="F4" s="626"/>
      <c r="G4" s="626"/>
      <c r="H4" s="626"/>
      <c r="I4" s="204"/>
      <c r="J4" s="204"/>
    </row>
    <row r="5" spans="2:12" ht="18.75" customHeight="1">
      <c r="B5" s="465"/>
      <c r="C5" s="466"/>
      <c r="D5" s="467"/>
      <c r="E5" s="468"/>
      <c r="F5" s="469"/>
      <c r="G5" s="470"/>
      <c r="H5" s="331"/>
      <c r="I5"/>
      <c r="J5" s="623" t="s">
        <v>280</v>
      </c>
      <c r="K5" s="622" t="s">
        <v>307</v>
      </c>
      <c r="L5" s="580"/>
    </row>
    <row r="6" spans="2:12" ht="25.5">
      <c r="B6" s="465"/>
      <c r="C6" s="471" t="s">
        <v>104</v>
      </c>
      <c r="D6" s="468" t="s">
        <v>27</v>
      </c>
      <c r="E6" s="468"/>
      <c r="F6" s="472"/>
      <c r="G6" s="470"/>
      <c r="H6" s="331"/>
      <c r="I6"/>
      <c r="J6" s="624"/>
      <c r="K6" s="622"/>
      <c r="L6" s="580" t="s">
        <v>328</v>
      </c>
    </row>
    <row r="7" spans="2:12">
      <c r="B7" s="465"/>
      <c r="C7" s="471" t="s">
        <v>105</v>
      </c>
      <c r="D7" s="468" t="s">
        <v>103</v>
      </c>
      <c r="E7" s="468"/>
      <c r="F7" s="472" t="s">
        <v>20</v>
      </c>
      <c r="G7" s="470"/>
      <c r="H7" s="331"/>
      <c r="I7"/>
      <c r="J7" s="624"/>
      <c r="K7" s="622"/>
      <c r="L7" s="580">
        <v>2019</v>
      </c>
    </row>
    <row r="8" spans="2:12">
      <c r="B8" s="465"/>
      <c r="C8" s="471"/>
      <c r="D8" s="468"/>
      <c r="E8" s="468"/>
      <c r="F8" s="472"/>
      <c r="G8" s="470"/>
      <c r="H8" s="331"/>
      <c r="I8"/>
      <c r="J8" s="625"/>
      <c r="K8" s="622"/>
      <c r="L8" s="580"/>
    </row>
    <row r="9" spans="2:12" ht="15.75" thickBot="1">
      <c r="B9" s="307">
        <v>1</v>
      </c>
      <c r="C9" s="355" t="s">
        <v>102</v>
      </c>
      <c r="D9" s="205"/>
      <c r="E9" s="207"/>
      <c r="F9" s="210"/>
      <c r="G9" s="454"/>
      <c r="I9"/>
      <c r="J9" s="331"/>
      <c r="K9" s="464">
        <f>SUM(K10+K26)</f>
        <v>23660</v>
      </c>
      <c r="L9" s="464">
        <f>SUM(L10+L26)</f>
        <v>23860</v>
      </c>
    </row>
    <row r="10" spans="2:12" ht="13.5" thickTop="1">
      <c r="B10" s="311">
        <v>2</v>
      </c>
      <c r="C10" s="120">
        <v>1</v>
      </c>
      <c r="D10" s="148" t="s">
        <v>148</v>
      </c>
      <c r="E10" s="149"/>
      <c r="F10" s="150"/>
      <c r="G10" s="455"/>
      <c r="I10"/>
      <c r="J10" s="457"/>
      <c r="K10" s="457">
        <f>SUM(K11)</f>
        <v>22860</v>
      </c>
      <c r="L10" s="457">
        <f>SUM(L11)</f>
        <v>22860</v>
      </c>
    </row>
    <row r="11" spans="2:12">
      <c r="B11" s="311">
        <v>3</v>
      </c>
      <c r="C11" s="87"/>
      <c r="D11" s="86" t="s">
        <v>106</v>
      </c>
      <c r="E11" s="326" t="s">
        <v>26</v>
      </c>
      <c r="F11" s="490"/>
      <c r="G11" s="456"/>
      <c r="I11"/>
      <c r="J11" s="331"/>
      <c r="K11" s="448">
        <f>SUM(K12+K13+K16+K17+K23+K24+K25)</f>
        <v>22860</v>
      </c>
      <c r="L11" s="448">
        <f>SUM(L12:L25)</f>
        <v>22860</v>
      </c>
    </row>
    <row r="12" spans="2:12">
      <c r="B12" s="311">
        <v>4</v>
      </c>
      <c r="C12" s="393"/>
      <c r="D12" s="492"/>
      <c r="E12" s="498" t="s">
        <v>149</v>
      </c>
      <c r="F12" s="501" t="s">
        <v>150</v>
      </c>
      <c r="G12" s="396"/>
      <c r="I12"/>
      <c r="J12" s="331">
        <v>13300</v>
      </c>
      <c r="K12" s="331">
        <v>14000</v>
      </c>
      <c r="L12" s="331">
        <v>13167</v>
      </c>
    </row>
    <row r="13" spans="2:12">
      <c r="B13" s="311">
        <v>5</v>
      </c>
      <c r="C13" s="87"/>
      <c r="D13" s="493"/>
      <c r="E13" s="486">
        <v>2</v>
      </c>
      <c r="F13" s="398" t="s">
        <v>281</v>
      </c>
      <c r="G13" s="396"/>
      <c r="I13"/>
      <c r="J13" s="331">
        <v>4650</v>
      </c>
      <c r="K13" s="331">
        <v>4760</v>
      </c>
      <c r="L13" s="331">
        <v>4528</v>
      </c>
    </row>
    <row r="14" spans="2:12">
      <c r="B14" s="311"/>
      <c r="C14" s="87"/>
      <c r="D14" s="493"/>
      <c r="E14" s="486">
        <v>3</v>
      </c>
      <c r="F14" s="398" t="s">
        <v>365</v>
      </c>
      <c r="G14" s="396"/>
      <c r="I14"/>
      <c r="J14" s="331"/>
      <c r="K14" s="331"/>
      <c r="L14" s="331">
        <v>833</v>
      </c>
    </row>
    <row r="15" spans="2:12">
      <c r="B15" s="311"/>
      <c r="C15" s="87"/>
      <c r="D15" s="493"/>
      <c r="E15" s="486">
        <v>4</v>
      </c>
      <c r="F15" s="398" t="s">
        <v>366</v>
      </c>
      <c r="G15" s="396"/>
      <c r="I15"/>
      <c r="J15" s="331"/>
      <c r="K15" s="331"/>
      <c r="L15" s="331">
        <v>232</v>
      </c>
    </row>
    <row r="16" spans="2:12">
      <c r="B16" s="311">
        <v>6</v>
      </c>
      <c r="C16" s="87"/>
      <c r="D16" s="493"/>
      <c r="E16" s="486">
        <v>3</v>
      </c>
      <c r="F16" s="398" t="s">
        <v>15</v>
      </c>
      <c r="G16" s="396"/>
      <c r="I16"/>
      <c r="J16" s="331">
        <v>620</v>
      </c>
      <c r="K16" s="331">
        <v>800</v>
      </c>
      <c r="L16" s="331">
        <v>800</v>
      </c>
    </row>
    <row r="17" spans="2:12">
      <c r="B17" s="311">
        <v>7</v>
      </c>
      <c r="C17" s="87"/>
      <c r="D17" s="493"/>
      <c r="E17" s="486">
        <v>4</v>
      </c>
      <c r="F17" s="398" t="s">
        <v>208</v>
      </c>
      <c r="G17" s="396"/>
      <c r="I17"/>
      <c r="J17" s="331">
        <v>1000</v>
      </c>
      <c r="K17" s="331">
        <v>1800</v>
      </c>
      <c r="L17" s="331">
        <v>1800</v>
      </c>
    </row>
    <row r="18" spans="2:12" ht="2.4500000000000002" hidden="1" customHeight="1">
      <c r="B18" s="311">
        <v>5</v>
      </c>
      <c r="C18" s="120">
        <v>2</v>
      </c>
      <c r="D18" s="494" t="s">
        <v>116</v>
      </c>
      <c r="E18" s="487"/>
      <c r="F18" s="400"/>
      <c r="G18" s="455"/>
      <c r="I18"/>
      <c r="J18" s="331"/>
      <c r="K18" s="331"/>
      <c r="L18" s="331"/>
    </row>
    <row r="19" spans="2:12" hidden="1">
      <c r="B19" s="311">
        <v>6</v>
      </c>
      <c r="C19" s="397"/>
      <c r="D19" s="495" t="s">
        <v>125</v>
      </c>
      <c r="E19" s="248" t="s">
        <v>137</v>
      </c>
      <c r="F19" s="88"/>
      <c r="G19" s="456"/>
      <c r="I19"/>
      <c r="J19" s="331"/>
      <c r="K19" s="331"/>
      <c r="L19" s="331"/>
    </row>
    <row r="20" spans="2:12" hidden="1">
      <c r="B20" s="311">
        <v>7</v>
      </c>
      <c r="C20" s="162"/>
      <c r="D20" s="325"/>
      <c r="E20" s="488" t="s">
        <v>21</v>
      </c>
      <c r="F20" s="502" t="s">
        <v>60</v>
      </c>
      <c r="G20" s="420"/>
      <c r="I20"/>
      <c r="J20" s="331"/>
      <c r="K20" s="331"/>
      <c r="L20" s="331"/>
    </row>
    <row r="21" spans="2:12" hidden="1">
      <c r="B21" s="311">
        <v>8</v>
      </c>
      <c r="C21" s="311"/>
      <c r="D21" s="104"/>
      <c r="E21" s="499"/>
      <c r="F21" s="503"/>
      <c r="G21" s="454"/>
      <c r="I21"/>
      <c r="J21" s="331"/>
      <c r="K21" s="331"/>
      <c r="L21" s="331"/>
    </row>
    <row r="22" spans="2:12" hidden="1">
      <c r="B22" s="311">
        <v>9</v>
      </c>
      <c r="C22" s="87"/>
      <c r="D22" s="57"/>
      <c r="E22" s="500"/>
      <c r="F22" s="504"/>
      <c r="G22" s="454"/>
      <c r="I22"/>
      <c r="J22" s="331"/>
      <c r="K22" s="331"/>
      <c r="L22" s="331"/>
    </row>
    <row r="23" spans="2:12">
      <c r="B23" s="311">
        <v>10</v>
      </c>
      <c r="C23" s="87"/>
      <c r="D23" s="57"/>
      <c r="E23" s="500"/>
      <c r="F23" s="504"/>
      <c r="G23" s="454"/>
      <c r="I23"/>
      <c r="J23" s="331"/>
      <c r="K23" s="331"/>
      <c r="L23" s="331"/>
    </row>
    <row r="24" spans="2:12">
      <c r="B24" s="311">
        <v>11</v>
      </c>
      <c r="C24" s="87"/>
      <c r="D24" s="496" t="s">
        <v>162</v>
      </c>
      <c r="E24" s="489"/>
      <c r="F24" s="53" t="s">
        <v>60</v>
      </c>
      <c r="G24" s="454"/>
      <c r="I24"/>
      <c r="J24" s="331">
        <v>900</v>
      </c>
      <c r="K24" s="331">
        <v>1500</v>
      </c>
      <c r="L24" s="331">
        <v>1500</v>
      </c>
    </row>
    <row r="25" spans="2:12">
      <c r="B25" s="311">
        <v>12</v>
      </c>
      <c r="C25" s="87"/>
      <c r="D25" s="496"/>
      <c r="E25" s="489"/>
      <c r="F25" s="53" t="s">
        <v>317</v>
      </c>
      <c r="G25" s="454"/>
      <c r="I25"/>
      <c r="J25" s="331"/>
      <c r="K25" s="331"/>
      <c r="L25" s="331"/>
    </row>
    <row r="26" spans="2:12">
      <c r="B26" s="311">
        <v>8</v>
      </c>
      <c r="C26" s="120">
        <v>3</v>
      </c>
      <c r="D26" s="121" t="s">
        <v>117</v>
      </c>
      <c r="E26" s="497"/>
      <c r="F26" s="491"/>
      <c r="G26" s="455"/>
      <c r="I26"/>
      <c r="J26" s="457"/>
      <c r="K26" s="457">
        <f t="shared" ref="K26:K27" si="0">SUM(K27)</f>
        <v>800</v>
      </c>
      <c r="L26" s="457">
        <f>SUM(L27)</f>
        <v>1000</v>
      </c>
    </row>
    <row r="27" spans="2:12">
      <c r="B27" s="311">
        <v>9</v>
      </c>
      <c r="C27" s="87"/>
      <c r="D27" s="353" t="s">
        <v>13</v>
      </c>
      <c r="E27" s="248" t="s">
        <v>14</v>
      </c>
      <c r="F27" s="249"/>
      <c r="G27" s="456"/>
      <c r="I27"/>
      <c r="J27" s="331"/>
      <c r="K27" s="448">
        <f t="shared" si="0"/>
        <v>800</v>
      </c>
      <c r="L27" s="448">
        <f>SUM(L28)</f>
        <v>1000</v>
      </c>
    </row>
    <row r="28" spans="2:12">
      <c r="B28" s="311">
        <v>10</v>
      </c>
      <c r="C28" s="356"/>
      <c r="D28" s="38"/>
      <c r="E28" s="251" t="s">
        <v>149</v>
      </c>
      <c r="F28" s="252" t="s">
        <v>151</v>
      </c>
      <c r="G28" s="420"/>
      <c r="I28"/>
      <c r="J28" s="331">
        <v>600</v>
      </c>
      <c r="K28" s="331">
        <v>800</v>
      </c>
      <c r="L28" s="331">
        <v>1000</v>
      </c>
    </row>
    <row r="29" spans="2:12" ht="13.5" thickBot="1">
      <c r="B29" s="311">
        <v>11</v>
      </c>
      <c r="C29" s="356"/>
      <c r="D29" s="354"/>
      <c r="E29" s="261"/>
      <c r="F29" s="262"/>
      <c r="G29" s="420"/>
      <c r="I29"/>
      <c r="J29" s="331"/>
      <c r="K29" s="331"/>
      <c r="L29" s="331"/>
    </row>
    <row r="30" spans="2:12">
      <c r="B30" s="153"/>
      <c r="C30" s="155"/>
      <c r="D30" s="156"/>
      <c r="E30" s="157"/>
      <c r="F30" s="157"/>
      <c r="G30" s="157"/>
      <c r="H30" s="157"/>
      <c r="I30" s="157"/>
      <c r="J30" s="157"/>
    </row>
    <row r="31" spans="2:12">
      <c r="B31" s="153"/>
      <c r="C31" s="155"/>
      <c r="D31" s="156"/>
      <c r="E31" s="157"/>
      <c r="F31" s="157"/>
      <c r="G31" s="157"/>
      <c r="H31" s="157"/>
      <c r="I31" s="157"/>
      <c r="J31" s="157"/>
    </row>
    <row r="32" spans="2:12">
      <c r="G32" s="154"/>
      <c r="H32" s="154"/>
    </row>
    <row r="33" spans="7:8">
      <c r="G33" s="154"/>
      <c r="H33" s="154"/>
    </row>
    <row r="34" spans="7:8">
      <c r="G34" s="154"/>
      <c r="H34" s="154"/>
    </row>
    <row r="35" spans="7:8">
      <c r="G35" s="154"/>
      <c r="H35" s="154"/>
    </row>
    <row r="36" spans="7:8">
      <c r="G36" s="154"/>
      <c r="H36" s="154"/>
    </row>
  </sheetData>
  <mergeCells count="3">
    <mergeCell ref="K5:K8"/>
    <mergeCell ref="J5:J8"/>
    <mergeCell ref="B4:H4"/>
  </mergeCells>
  <phoneticPr fontId="2" type="noConversion"/>
  <pageMargins left="0.51181102362204722" right="0.15748031496062992" top="0.9055118110236221" bottom="0.51181102362204722" header="0.51181102362204722" footer="0.51181102362204722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7"/>
  <sheetViews>
    <sheetView zoomScale="88" workbookViewId="0">
      <selection activeCell="L25" sqref="L25"/>
    </sheetView>
  </sheetViews>
  <sheetFormatPr defaultRowHeight="12.75"/>
  <cols>
    <col min="1" max="1" width="3.140625" style="17" customWidth="1"/>
    <col min="2" max="2" width="3.42578125" style="16" customWidth="1"/>
    <col min="3" max="3" width="7.28515625" customWidth="1"/>
    <col min="4" max="4" width="2.28515625" customWidth="1"/>
    <col min="5" max="5" width="36.85546875" customWidth="1"/>
    <col min="6" max="7" width="17.28515625" customWidth="1"/>
  </cols>
  <sheetData>
    <row r="1" spans="1:7" ht="13.5" customHeight="1"/>
    <row r="2" spans="1:7" ht="18.75">
      <c r="B2" s="223" t="s">
        <v>138</v>
      </c>
    </row>
    <row r="3" spans="1:7" ht="7.5" customHeight="1" thickBot="1"/>
    <row r="4" spans="1:7" ht="12" customHeight="1" thickBot="1">
      <c r="A4" s="627"/>
      <c r="B4" s="628"/>
      <c r="C4" s="628"/>
      <c r="D4" s="628"/>
      <c r="E4" s="628"/>
      <c r="F4" s="629" t="s">
        <v>308</v>
      </c>
      <c r="G4" s="582"/>
    </row>
    <row r="5" spans="1:7" ht="17.25" customHeight="1">
      <c r="A5" s="127"/>
      <c r="B5" s="128"/>
      <c r="C5" s="129"/>
      <c r="D5" s="130"/>
      <c r="E5" s="473"/>
      <c r="F5" s="630"/>
      <c r="G5" s="583" t="s">
        <v>329</v>
      </c>
    </row>
    <row r="6" spans="1:7" ht="14.25" customHeight="1">
      <c r="A6" s="132"/>
      <c r="B6" s="133" t="s">
        <v>104</v>
      </c>
      <c r="C6" s="134" t="s">
        <v>27</v>
      </c>
      <c r="D6" s="135"/>
      <c r="E6" s="474"/>
      <c r="F6" s="630"/>
      <c r="G6" s="583" t="s">
        <v>243</v>
      </c>
    </row>
    <row r="7" spans="1:7" ht="18.75" customHeight="1">
      <c r="A7" s="137"/>
      <c r="B7" s="138" t="s">
        <v>105</v>
      </c>
      <c r="C7" s="139" t="s">
        <v>103</v>
      </c>
      <c r="D7" s="140"/>
      <c r="E7" s="193" t="s">
        <v>20</v>
      </c>
      <c r="F7" s="630"/>
      <c r="G7" s="583">
        <v>2019</v>
      </c>
    </row>
    <row r="8" spans="1:7" ht="13.5" thickBot="1">
      <c r="A8" s="142"/>
      <c r="B8" s="143"/>
      <c r="C8" s="144"/>
      <c r="D8" s="145"/>
      <c r="E8" s="152"/>
      <c r="F8" s="631"/>
      <c r="G8" s="584"/>
    </row>
    <row r="9" spans="1:7" ht="15.75" thickTop="1">
      <c r="A9" s="83">
        <v>1</v>
      </c>
      <c r="B9" s="81" t="s">
        <v>153</v>
      </c>
      <c r="C9" s="14"/>
      <c r="D9" s="13"/>
      <c r="E9" s="475"/>
      <c r="F9" s="481">
        <f>SUM(F14+F17)</f>
        <v>300</v>
      </c>
      <c r="G9" s="481">
        <f>SUM(G14+G17)</f>
        <v>1984.76</v>
      </c>
    </row>
    <row r="10" spans="1:7" ht="1.1499999999999999" hidden="1" customHeight="1">
      <c r="A10" s="84">
        <v>16</v>
      </c>
      <c r="F10" s="482"/>
      <c r="G10" s="482"/>
    </row>
    <row r="11" spans="1:7" hidden="1">
      <c r="A11" s="83">
        <v>17</v>
      </c>
      <c r="F11" s="482"/>
      <c r="G11" s="482"/>
    </row>
    <row r="12" spans="1:7" hidden="1">
      <c r="A12" s="84">
        <v>18</v>
      </c>
      <c r="F12" s="482"/>
      <c r="G12" s="482"/>
    </row>
    <row r="13" spans="1:7" ht="52.15" hidden="1" customHeight="1">
      <c r="A13" s="83">
        <v>19</v>
      </c>
      <c r="B13" s="246"/>
      <c r="C13" s="107"/>
      <c r="D13" s="241"/>
      <c r="E13" s="247"/>
      <c r="F13" s="482"/>
      <c r="G13" s="482"/>
    </row>
    <row r="14" spans="1:7">
      <c r="A14" s="84">
        <v>2</v>
      </c>
      <c r="B14" s="147">
        <v>1</v>
      </c>
      <c r="C14" s="148" t="s">
        <v>135</v>
      </c>
      <c r="D14" s="149"/>
      <c r="E14" s="149"/>
      <c r="F14" s="483">
        <f t="shared" ref="F14:G15" si="0">SUM(F15)</f>
        <v>300</v>
      </c>
      <c r="G14" s="483">
        <f t="shared" si="0"/>
        <v>300</v>
      </c>
    </row>
    <row r="15" spans="1:7">
      <c r="A15" s="83">
        <v>3</v>
      </c>
      <c r="B15" s="342"/>
      <c r="C15" s="11" t="s">
        <v>106</v>
      </c>
      <c r="D15" s="326" t="s">
        <v>26</v>
      </c>
      <c r="E15" s="476"/>
      <c r="F15" s="484">
        <f t="shared" si="0"/>
        <v>300</v>
      </c>
      <c r="G15" s="484">
        <f t="shared" si="0"/>
        <v>300</v>
      </c>
    </row>
    <row r="16" spans="1:7">
      <c r="A16" s="83">
        <v>4</v>
      </c>
      <c r="B16" s="87"/>
      <c r="C16" s="44"/>
      <c r="D16" s="3" t="s">
        <v>21</v>
      </c>
      <c r="E16" s="477" t="s">
        <v>139</v>
      </c>
      <c r="F16" s="482">
        <v>300</v>
      </c>
      <c r="G16" s="482">
        <v>300</v>
      </c>
    </row>
    <row r="17" spans="1:7">
      <c r="A17" s="84">
        <v>5</v>
      </c>
      <c r="B17" s="120">
        <v>2</v>
      </c>
      <c r="C17" s="343" t="s">
        <v>202</v>
      </c>
      <c r="D17" s="344"/>
      <c r="E17" s="478"/>
      <c r="F17" s="483">
        <f>SUM(F18)</f>
        <v>0</v>
      </c>
      <c r="G17" s="483">
        <f>SUM(G18)</f>
        <v>1684.76</v>
      </c>
    </row>
    <row r="18" spans="1:7">
      <c r="A18" s="83">
        <v>6</v>
      </c>
      <c r="B18" s="87"/>
      <c r="C18" s="119" t="s">
        <v>232</v>
      </c>
      <c r="D18" s="88" t="s">
        <v>202</v>
      </c>
      <c r="E18" s="248"/>
      <c r="F18" s="484"/>
      <c r="G18" s="484">
        <v>1684.76</v>
      </c>
    </row>
    <row r="19" spans="1:7">
      <c r="A19" s="84">
        <v>7</v>
      </c>
      <c r="B19" s="87"/>
      <c r="C19" s="327"/>
      <c r="D19" s="313">
        <v>1</v>
      </c>
      <c r="E19" s="479" t="s">
        <v>246</v>
      </c>
      <c r="F19" s="482"/>
      <c r="G19" s="482"/>
    </row>
    <row r="20" spans="1:7">
      <c r="A20" s="83">
        <v>8</v>
      </c>
      <c r="B20" s="87"/>
      <c r="C20" s="327"/>
      <c r="D20" s="313">
        <v>2</v>
      </c>
      <c r="E20" s="479" t="s">
        <v>233</v>
      </c>
      <c r="F20" s="482"/>
      <c r="G20" s="482"/>
    </row>
    <row r="21" spans="1:7">
      <c r="A21" s="84">
        <v>9</v>
      </c>
      <c r="B21" s="87"/>
      <c r="C21" s="327"/>
      <c r="D21" s="313">
        <v>3</v>
      </c>
      <c r="E21" s="479" t="s">
        <v>234</v>
      </c>
      <c r="F21" s="482"/>
      <c r="G21" s="482"/>
    </row>
    <row r="22" spans="1:7">
      <c r="A22" s="83">
        <v>10</v>
      </c>
      <c r="B22" s="87"/>
      <c r="C22" s="327"/>
      <c r="D22" s="313">
        <v>4</v>
      </c>
      <c r="E22" s="479" t="s">
        <v>266</v>
      </c>
      <c r="F22" s="482"/>
      <c r="G22" s="482"/>
    </row>
    <row r="23" spans="1:7">
      <c r="A23" s="84">
        <v>11</v>
      </c>
      <c r="B23" s="87"/>
      <c r="C23" s="327"/>
      <c r="D23" s="313">
        <v>5</v>
      </c>
      <c r="E23" s="479" t="s">
        <v>235</v>
      </c>
      <c r="F23" s="482"/>
      <c r="G23" s="482"/>
    </row>
    <row r="24" spans="1:7">
      <c r="A24" s="83">
        <v>12</v>
      </c>
      <c r="B24" s="87"/>
      <c r="C24" s="327"/>
      <c r="D24" s="313">
        <v>6</v>
      </c>
      <c r="E24" s="479" t="s">
        <v>236</v>
      </c>
      <c r="F24" s="482"/>
      <c r="G24" s="482"/>
    </row>
    <row r="25" spans="1:7">
      <c r="A25" s="84">
        <v>13</v>
      </c>
      <c r="B25" s="87"/>
      <c r="C25" s="327"/>
      <c r="D25" s="313">
        <v>7</v>
      </c>
      <c r="E25" s="479" t="s">
        <v>237</v>
      </c>
      <c r="F25" s="482"/>
      <c r="G25" s="482"/>
    </row>
    <row r="26" spans="1:7" ht="13.5" thickBot="1">
      <c r="A26" s="311">
        <v>14</v>
      </c>
      <c r="B26" s="403"/>
      <c r="C26" s="331"/>
      <c r="D26" s="405">
        <v>8</v>
      </c>
      <c r="E26" s="480" t="s">
        <v>252</v>
      </c>
      <c r="F26" s="485"/>
      <c r="G26" s="485"/>
    </row>
    <row r="27" spans="1:7">
      <c r="D27" s="406"/>
      <c r="E27" s="406"/>
    </row>
  </sheetData>
  <mergeCells count="2">
    <mergeCell ref="A4:E4"/>
    <mergeCell ref="F4:F8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8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1"/>
  <sheetViews>
    <sheetView zoomScale="88" zoomScaleNormal="88" workbookViewId="0">
      <selection activeCell="F33" sqref="F33"/>
    </sheetView>
  </sheetViews>
  <sheetFormatPr defaultRowHeight="12.75"/>
  <cols>
    <col min="1" max="1" width="3.85546875" style="17" customWidth="1"/>
    <col min="2" max="2" width="3.42578125" style="16" customWidth="1"/>
    <col min="3" max="3" width="7.28515625" customWidth="1"/>
    <col min="4" max="4" width="2.28515625" customWidth="1"/>
    <col min="5" max="5" width="37.140625" customWidth="1"/>
    <col min="6" max="7" width="12.5703125" customWidth="1"/>
  </cols>
  <sheetData>
    <row r="1" spans="1:7">
      <c r="A1" s="104"/>
      <c r="B1" s="105"/>
      <c r="C1" s="106"/>
      <c r="D1" s="106"/>
      <c r="E1" s="106"/>
    </row>
    <row r="2" spans="1:7" ht="18.75">
      <c r="B2" s="223" t="s">
        <v>141</v>
      </c>
    </row>
    <row r="3" spans="1:7" ht="13.5" thickBot="1"/>
    <row r="4" spans="1:7" ht="13.5" customHeight="1" thickBot="1">
      <c r="A4" s="632"/>
      <c r="B4" s="633"/>
      <c r="C4" s="633"/>
      <c r="D4" s="633"/>
      <c r="E4" s="633"/>
      <c r="F4" s="636" t="s">
        <v>309</v>
      </c>
      <c r="G4" s="585" t="s">
        <v>330</v>
      </c>
    </row>
    <row r="5" spans="1:7" ht="18.75" customHeight="1">
      <c r="A5" s="137"/>
      <c r="B5" s="256"/>
      <c r="C5" s="257"/>
      <c r="D5" s="140"/>
      <c r="E5" s="208"/>
      <c r="F5" s="637"/>
      <c r="G5" s="586" t="s">
        <v>331</v>
      </c>
    </row>
    <row r="6" spans="1:7">
      <c r="A6" s="132"/>
      <c r="B6" s="133" t="s">
        <v>104</v>
      </c>
      <c r="C6" s="134" t="s">
        <v>27</v>
      </c>
      <c r="D6" s="634" t="s">
        <v>28</v>
      </c>
      <c r="E6" s="635"/>
      <c r="F6" s="637"/>
      <c r="G6" s="586" t="s">
        <v>243</v>
      </c>
    </row>
    <row r="7" spans="1:7">
      <c r="A7" s="137"/>
      <c r="B7" s="138" t="s">
        <v>105</v>
      </c>
      <c r="C7" s="139" t="s">
        <v>103</v>
      </c>
      <c r="D7" s="140"/>
      <c r="E7" s="141" t="s">
        <v>20</v>
      </c>
      <c r="F7" s="637"/>
      <c r="G7" s="586"/>
    </row>
    <row r="8" spans="1:7" ht="13.5" thickBot="1">
      <c r="A8" s="142"/>
      <c r="B8" s="143"/>
      <c r="C8" s="144"/>
      <c r="D8" s="145"/>
      <c r="E8" s="146"/>
      <c r="F8" s="638"/>
      <c r="G8" s="587">
        <v>2019</v>
      </c>
    </row>
    <row r="9" spans="1:7" ht="16.5" thickTop="1" thickBot="1">
      <c r="A9" s="83">
        <v>1</v>
      </c>
      <c r="B9" s="170" t="s">
        <v>152</v>
      </c>
      <c r="C9" s="110"/>
      <c r="D9" s="111"/>
      <c r="E9" s="112"/>
      <c r="F9" s="449">
        <f>SUM(F10+F15)</f>
        <v>1400</v>
      </c>
      <c r="G9" s="449">
        <f>SUM(G10+G15)</f>
        <v>1810</v>
      </c>
    </row>
    <row r="10" spans="1:7" ht="13.5" thickTop="1">
      <c r="A10" s="83">
        <v>2</v>
      </c>
      <c r="B10" s="120">
        <v>1</v>
      </c>
      <c r="C10" s="121" t="s">
        <v>118</v>
      </c>
      <c r="D10" s="122"/>
      <c r="E10" s="123"/>
      <c r="F10" s="460">
        <f>SUM(F11)</f>
        <v>300</v>
      </c>
      <c r="G10" s="460">
        <f>SUM(G11)</f>
        <v>310</v>
      </c>
    </row>
    <row r="11" spans="1:7">
      <c r="A11" s="83">
        <v>3</v>
      </c>
      <c r="B11" s="98"/>
      <c r="C11" s="86" t="s">
        <v>171</v>
      </c>
      <c r="D11" s="90" t="s">
        <v>118</v>
      </c>
      <c r="E11" s="93"/>
      <c r="F11" s="459">
        <f>SUM(F12+F13)</f>
        <v>300</v>
      </c>
      <c r="G11" s="459">
        <f>SUM(G12+G13)</f>
        <v>310</v>
      </c>
    </row>
    <row r="12" spans="1:7">
      <c r="A12" s="83">
        <v>4</v>
      </c>
      <c r="B12" s="390"/>
      <c r="C12" s="391"/>
      <c r="D12" s="392">
        <v>1</v>
      </c>
      <c r="E12" s="357" t="s">
        <v>267</v>
      </c>
      <c r="F12" s="331">
        <v>200</v>
      </c>
      <c r="G12" s="331">
        <v>200</v>
      </c>
    </row>
    <row r="13" spans="1:7" ht="13.5" thickBot="1">
      <c r="A13" s="83">
        <v>5</v>
      </c>
      <c r="B13" s="254"/>
      <c r="C13" s="12"/>
      <c r="D13" s="115" t="s">
        <v>22</v>
      </c>
      <c r="E13" s="255" t="s">
        <v>247</v>
      </c>
      <c r="F13" s="331">
        <v>100</v>
      </c>
      <c r="G13" s="331">
        <v>110</v>
      </c>
    </row>
    <row r="14" spans="1:7">
      <c r="A14" s="83"/>
      <c r="B14" s="324"/>
      <c r="C14" s="325"/>
      <c r="D14" s="598" t="s">
        <v>23</v>
      </c>
      <c r="E14" s="599"/>
      <c r="F14" s="331"/>
      <c r="G14" s="331"/>
    </row>
    <row r="15" spans="1:7">
      <c r="A15" s="83">
        <v>6</v>
      </c>
      <c r="B15" s="120">
        <v>2</v>
      </c>
      <c r="C15" s="121" t="s">
        <v>205</v>
      </c>
      <c r="D15" s="122"/>
      <c r="E15" s="123"/>
      <c r="F15" s="447">
        <f>SUM(F16)</f>
        <v>1100</v>
      </c>
      <c r="G15" s="447">
        <f>SUM(G16)</f>
        <v>1500</v>
      </c>
    </row>
    <row r="16" spans="1:7">
      <c r="A16" s="83">
        <v>7</v>
      </c>
      <c r="B16" s="98"/>
      <c r="C16" s="86" t="s">
        <v>162</v>
      </c>
      <c r="D16" s="90" t="s">
        <v>248</v>
      </c>
      <c r="E16" s="93"/>
      <c r="F16" s="448">
        <f>SUM(F17+F18+F19)</f>
        <v>1100</v>
      </c>
      <c r="G16" s="448">
        <f>SUM(G17+G18+G19+G20)</f>
        <v>1500</v>
      </c>
    </row>
    <row r="17" spans="1:7">
      <c r="A17" s="311">
        <v>8</v>
      </c>
      <c r="B17" s="162"/>
      <c r="C17" s="327"/>
      <c r="D17" s="458">
        <v>1</v>
      </c>
      <c r="E17" s="313" t="s">
        <v>62</v>
      </c>
      <c r="F17" s="331">
        <v>500</v>
      </c>
      <c r="G17" s="331">
        <v>400</v>
      </c>
    </row>
    <row r="18" spans="1:7">
      <c r="A18" s="311">
        <v>9</v>
      </c>
      <c r="B18" s="162"/>
      <c r="C18" s="327"/>
      <c r="D18" s="458">
        <v>2</v>
      </c>
      <c r="E18" s="313" t="s">
        <v>250</v>
      </c>
      <c r="F18" s="331">
        <v>500</v>
      </c>
      <c r="G18" s="331">
        <v>500</v>
      </c>
    </row>
    <row r="19" spans="1:7">
      <c r="A19" s="311">
        <v>10</v>
      </c>
      <c r="B19" s="162"/>
      <c r="C19" s="44"/>
      <c r="D19" s="360" t="s">
        <v>23</v>
      </c>
      <c r="E19" s="53" t="s">
        <v>249</v>
      </c>
      <c r="F19" s="331">
        <v>100</v>
      </c>
      <c r="G19" s="331">
        <v>500</v>
      </c>
    </row>
    <row r="20" spans="1:7">
      <c r="A20" s="331">
        <v>11</v>
      </c>
      <c r="B20" s="331"/>
      <c r="C20" s="331"/>
      <c r="D20" s="331">
        <v>4</v>
      </c>
      <c r="E20" s="331" t="s">
        <v>332</v>
      </c>
      <c r="F20" s="404">
        <v>0</v>
      </c>
      <c r="G20" s="404">
        <v>100</v>
      </c>
    </row>
    <row r="21" spans="1:7">
      <c r="A21"/>
      <c r="B21"/>
    </row>
  </sheetData>
  <mergeCells count="3">
    <mergeCell ref="A4:E4"/>
    <mergeCell ref="D6:E6"/>
    <mergeCell ref="F4:F8"/>
  </mergeCells>
  <phoneticPr fontId="2" type="noConversion"/>
  <pageMargins left="0.42" right="0.17" top="0.8" bottom="0.61" header="0.4921259845" footer="0.4921259845"/>
  <pageSetup paperSize="9" scale="9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6"/>
  <sheetViews>
    <sheetView view="pageBreakPreview" zoomScaleNormal="88" workbookViewId="0">
      <selection activeCell="G24" sqref="G24"/>
    </sheetView>
  </sheetViews>
  <sheetFormatPr defaultRowHeight="12.75"/>
  <cols>
    <col min="1" max="1" width="3.85546875" style="17" customWidth="1"/>
    <col min="2" max="2" width="3.42578125" style="16" customWidth="1"/>
    <col min="3" max="3" width="6.7109375" customWidth="1"/>
    <col min="4" max="4" width="2" customWidth="1"/>
    <col min="5" max="5" width="35" customWidth="1"/>
    <col min="6" max="6" width="10.28515625" style="160" hidden="1" customWidth="1"/>
    <col min="7" max="8" width="13" customWidth="1"/>
    <col min="9" max="9" width="10.42578125" customWidth="1"/>
  </cols>
  <sheetData>
    <row r="1" spans="1:8" ht="16.5" customHeight="1"/>
    <row r="2" spans="1:8" ht="18.75">
      <c r="B2" s="223" t="s">
        <v>206</v>
      </c>
      <c r="G2" s="571"/>
      <c r="H2" s="571"/>
    </row>
    <row r="3" spans="1:8" ht="13.5" thickBot="1">
      <c r="G3" s="331"/>
      <c r="H3" s="331"/>
    </row>
    <row r="4" spans="1:8" ht="13.5" customHeight="1" thickBot="1">
      <c r="A4" s="639"/>
      <c r="B4" s="640"/>
      <c r="C4" s="640"/>
      <c r="D4" s="640"/>
      <c r="E4" s="640"/>
      <c r="F4" s="640"/>
      <c r="G4" s="622" t="s">
        <v>307</v>
      </c>
      <c r="H4" s="581" t="s">
        <v>329</v>
      </c>
    </row>
    <row r="5" spans="1:8" ht="18.75" customHeight="1">
      <c r="A5" s="127"/>
      <c r="B5" s="128"/>
      <c r="C5" s="129"/>
      <c r="D5" s="130"/>
      <c r="E5" s="131"/>
      <c r="F5" s="199"/>
      <c r="G5" s="641"/>
      <c r="H5" s="588"/>
    </row>
    <row r="6" spans="1:8">
      <c r="A6" s="132"/>
      <c r="B6" s="133" t="s">
        <v>104</v>
      </c>
      <c r="C6" s="134" t="s">
        <v>27</v>
      </c>
      <c r="D6" s="209"/>
      <c r="E6" s="206"/>
      <c r="F6" s="39"/>
      <c r="G6" s="641"/>
      <c r="H6" s="588" t="s">
        <v>243</v>
      </c>
    </row>
    <row r="7" spans="1:8">
      <c r="A7" s="137"/>
      <c r="B7" s="138" t="s">
        <v>105</v>
      </c>
      <c r="C7" s="139" t="s">
        <v>103</v>
      </c>
      <c r="D7" s="140"/>
      <c r="E7" s="141" t="s">
        <v>20</v>
      </c>
      <c r="F7" s="200"/>
      <c r="G7" s="641"/>
      <c r="H7" s="588">
        <v>2019</v>
      </c>
    </row>
    <row r="8" spans="1:8" ht="13.5" thickBot="1">
      <c r="A8" s="142"/>
      <c r="B8" s="143"/>
      <c r="C8" s="144"/>
      <c r="D8" s="145"/>
      <c r="E8" s="146"/>
      <c r="F8" s="200"/>
      <c r="G8" s="641"/>
      <c r="H8" s="588"/>
    </row>
    <row r="9" spans="1:8" ht="16.5" thickTop="1" thickBot="1">
      <c r="A9" s="84">
        <v>1</v>
      </c>
      <c r="B9" s="109" t="s">
        <v>207</v>
      </c>
      <c r="C9" s="110"/>
      <c r="D9" s="111"/>
      <c r="E9" s="112"/>
      <c r="F9" s="243"/>
      <c r="G9" s="572">
        <f t="shared" ref="G9:G10" si="0">SUM(G10)</f>
        <v>1945</v>
      </c>
      <c r="H9" s="572"/>
    </row>
    <row r="10" spans="1:8" ht="13.5" thickTop="1">
      <c r="A10" s="84">
        <v>2</v>
      </c>
      <c r="B10" s="120">
        <v>1</v>
      </c>
      <c r="C10" s="121" t="s">
        <v>108</v>
      </c>
      <c r="D10" s="122"/>
      <c r="E10" s="573"/>
      <c r="F10" s="574"/>
      <c r="G10" s="575">
        <f t="shared" si="0"/>
        <v>1945</v>
      </c>
      <c r="H10" s="575">
        <f>SUM(H11)</f>
        <v>2015</v>
      </c>
    </row>
    <row r="11" spans="1:8">
      <c r="A11" s="306">
        <v>3</v>
      </c>
      <c r="B11" s="80"/>
      <c r="C11" s="576" t="s">
        <v>107</v>
      </c>
      <c r="D11" s="577" t="s">
        <v>108</v>
      </c>
      <c r="E11" s="578"/>
      <c r="F11" s="579"/>
      <c r="G11" s="512">
        <f>SUM(G12+G13+G14+G15+G16)</f>
        <v>1945</v>
      </c>
      <c r="H11" s="512">
        <f>SUM(H12+H13+H14+H15+H16)</f>
        <v>2015</v>
      </c>
    </row>
    <row r="12" spans="1:8">
      <c r="A12" s="311">
        <v>4</v>
      </c>
      <c r="B12" s="162"/>
      <c r="C12" s="44"/>
      <c r="D12" s="89">
        <v>1</v>
      </c>
      <c r="E12" s="53" t="s">
        <v>209</v>
      </c>
      <c r="F12" s="569"/>
      <c r="G12" s="405">
        <v>250</v>
      </c>
      <c r="H12" s="405">
        <v>320</v>
      </c>
    </row>
    <row r="13" spans="1:8">
      <c r="A13" s="311">
        <v>5</v>
      </c>
      <c r="B13" s="162"/>
      <c r="C13" s="44"/>
      <c r="D13" s="89">
        <v>2</v>
      </c>
      <c r="E13" s="53" t="s">
        <v>60</v>
      </c>
      <c r="F13" s="569"/>
      <c r="G13" s="405">
        <v>45</v>
      </c>
      <c r="H13" s="405">
        <v>45</v>
      </c>
    </row>
    <row r="14" spans="1:8">
      <c r="A14" s="311">
        <v>6</v>
      </c>
      <c r="B14" s="162"/>
      <c r="C14" s="44"/>
      <c r="D14" s="89" t="s">
        <v>282</v>
      </c>
      <c r="E14" s="53" t="s">
        <v>208</v>
      </c>
      <c r="F14" s="569"/>
      <c r="G14" s="405">
        <v>150</v>
      </c>
      <c r="H14" s="405">
        <v>150</v>
      </c>
    </row>
    <row r="15" spans="1:8">
      <c r="A15" s="311" t="s">
        <v>283</v>
      </c>
      <c r="B15" s="403"/>
      <c r="C15" s="331"/>
      <c r="D15" s="331">
        <v>4</v>
      </c>
      <c r="E15" s="405" t="s">
        <v>210</v>
      </c>
      <c r="F15" s="570"/>
      <c r="G15" s="405">
        <v>50</v>
      </c>
      <c r="H15" s="405">
        <v>50</v>
      </c>
    </row>
    <row r="16" spans="1:8">
      <c r="A16" s="311">
        <v>8</v>
      </c>
      <c r="B16" s="403"/>
      <c r="C16" s="331"/>
      <c r="D16" s="331">
        <v>5</v>
      </c>
      <c r="E16" s="405" t="s">
        <v>251</v>
      </c>
      <c r="F16" s="570"/>
      <c r="G16" s="405">
        <v>1450</v>
      </c>
      <c r="H16" s="405">
        <v>1450</v>
      </c>
    </row>
  </sheetData>
  <mergeCells count="2">
    <mergeCell ref="A4:F4"/>
    <mergeCell ref="G4:G8"/>
  </mergeCells>
  <phoneticPr fontId="2" type="noConversion"/>
  <pageMargins left="0.47" right="0.27" top="0.76" bottom="0.68" header="0.4921259845" footer="0.4921259845"/>
  <pageSetup paperSize="9" scale="9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9"/>
  <sheetViews>
    <sheetView zoomScale="88" zoomScaleNormal="88" workbookViewId="0">
      <selection activeCell="I1" sqref="I1:J1048576"/>
    </sheetView>
  </sheetViews>
  <sheetFormatPr defaultRowHeight="12.75"/>
  <cols>
    <col min="1" max="1" width="3.140625" style="17" customWidth="1"/>
    <col min="2" max="2" width="3.42578125" style="16" customWidth="1"/>
    <col min="3" max="3" width="7.28515625" customWidth="1"/>
    <col min="4" max="4" width="2.28515625" customWidth="1"/>
    <col min="5" max="5" width="34.5703125" customWidth="1"/>
    <col min="6" max="6" width="0.140625" customWidth="1"/>
    <col min="7" max="8" width="12.7109375" customWidth="1"/>
  </cols>
  <sheetData>
    <row r="2" spans="1:8" ht="18.75">
      <c r="B2" s="223" t="s">
        <v>142</v>
      </c>
    </row>
    <row r="3" spans="1:8" ht="13.5" thickBot="1"/>
    <row r="4" spans="1:8" ht="13.5" customHeight="1" thickBot="1">
      <c r="A4" s="632"/>
      <c r="B4" s="633"/>
      <c r="C4" s="633"/>
      <c r="D4" s="633"/>
      <c r="E4" s="633"/>
      <c r="F4" s="309"/>
      <c r="G4" s="642" t="s">
        <v>312</v>
      </c>
      <c r="H4" s="589" t="s">
        <v>329</v>
      </c>
    </row>
    <row r="5" spans="1:8" ht="18.75" customHeight="1">
      <c r="A5" s="127"/>
      <c r="B5" s="128"/>
      <c r="C5" s="129"/>
      <c r="D5" s="130"/>
      <c r="E5" s="131"/>
      <c r="F5" s="106"/>
      <c r="G5" s="643"/>
      <c r="H5" s="590" t="s">
        <v>243</v>
      </c>
    </row>
    <row r="6" spans="1:8">
      <c r="A6" s="132"/>
      <c r="B6" s="133" t="s">
        <v>104</v>
      </c>
      <c r="C6" s="134" t="s">
        <v>27</v>
      </c>
      <c r="D6" s="135"/>
      <c r="E6" s="136"/>
      <c r="F6" s="106"/>
      <c r="G6" s="643"/>
      <c r="H6" s="590"/>
    </row>
    <row r="7" spans="1:8">
      <c r="A7" s="137"/>
      <c r="B7" s="138" t="s">
        <v>105</v>
      </c>
      <c r="C7" s="139" t="s">
        <v>103</v>
      </c>
      <c r="D7" s="140"/>
      <c r="E7" s="141" t="s">
        <v>20</v>
      </c>
      <c r="F7" s="106"/>
      <c r="G7" s="643"/>
      <c r="H7" s="590" t="s">
        <v>333</v>
      </c>
    </row>
    <row r="8" spans="1:8" ht="13.5" thickBot="1">
      <c r="A8" s="142"/>
      <c r="B8" s="143"/>
      <c r="C8" s="144"/>
      <c r="D8" s="145"/>
      <c r="E8" s="146"/>
      <c r="F8" s="106"/>
      <c r="G8" s="644"/>
      <c r="H8" s="591"/>
    </row>
    <row r="9" spans="1:8" ht="16.5" thickTop="1" thickBot="1">
      <c r="A9" s="83">
        <v>1</v>
      </c>
      <c r="B9" s="170" t="s">
        <v>154</v>
      </c>
      <c r="C9" s="110"/>
      <c r="D9" s="111"/>
      <c r="E9" s="112"/>
      <c r="F9" s="310"/>
      <c r="G9" s="316">
        <f t="shared" ref="G9:G10" si="0">SUM(G10)</f>
        <v>8650</v>
      </c>
      <c r="H9" s="316">
        <f>SUM(H10)</f>
        <v>15690</v>
      </c>
    </row>
    <row r="10" spans="1:8" ht="13.5" thickTop="1">
      <c r="A10" s="84">
        <f t="shared" ref="A10:A15" si="1">A9+1</f>
        <v>2</v>
      </c>
      <c r="B10" s="147">
        <v>1</v>
      </c>
      <c r="C10" s="148" t="s">
        <v>155</v>
      </c>
      <c r="D10" s="149"/>
      <c r="E10" s="150"/>
      <c r="F10" s="310"/>
      <c r="G10" s="125">
        <f t="shared" si="0"/>
        <v>8650</v>
      </c>
      <c r="H10" s="125">
        <f>SUM(H11)</f>
        <v>15690</v>
      </c>
    </row>
    <row r="11" spans="1:8">
      <c r="A11" s="84">
        <f t="shared" si="1"/>
        <v>3</v>
      </c>
      <c r="B11" s="79"/>
      <c r="C11" s="86" t="s">
        <v>9</v>
      </c>
      <c r="D11" s="88" t="s">
        <v>10</v>
      </c>
      <c r="E11" s="108"/>
      <c r="F11" s="310"/>
      <c r="G11" s="317">
        <f>SUM(G12+G13+G14+G15)</f>
        <v>8650</v>
      </c>
      <c r="H11" s="317">
        <f>SUM(H12+H13+H14+H15+H16+H17)</f>
        <v>15690</v>
      </c>
    </row>
    <row r="12" spans="1:8">
      <c r="A12" s="311">
        <f t="shared" si="1"/>
        <v>4</v>
      </c>
      <c r="B12" s="78"/>
      <c r="C12" s="107"/>
      <c r="D12" s="3" t="s">
        <v>21</v>
      </c>
      <c r="E12" s="99" t="s">
        <v>61</v>
      </c>
      <c r="F12" s="310"/>
      <c r="G12" s="5">
        <v>4000</v>
      </c>
      <c r="H12" s="5">
        <v>4300</v>
      </c>
    </row>
    <row r="13" spans="1:8">
      <c r="A13" s="311">
        <f t="shared" si="1"/>
        <v>5</v>
      </c>
      <c r="B13" s="78"/>
      <c r="C13" s="78"/>
      <c r="D13" s="78" t="s">
        <v>22</v>
      </c>
      <c r="E13" s="318" t="s">
        <v>143</v>
      </c>
      <c r="F13" s="78"/>
      <c r="G13" s="399">
        <v>4200</v>
      </c>
      <c r="H13" s="399">
        <v>6700</v>
      </c>
    </row>
    <row r="14" spans="1:8">
      <c r="A14" s="600">
        <f t="shared" si="1"/>
        <v>6</v>
      </c>
      <c r="B14" s="342"/>
      <c r="C14" s="342"/>
      <c r="D14" s="601" t="s">
        <v>23</v>
      </c>
      <c r="E14" s="602" t="s">
        <v>251</v>
      </c>
      <c r="F14" s="103"/>
      <c r="G14" s="603">
        <v>250</v>
      </c>
      <c r="H14" s="603">
        <v>4100</v>
      </c>
    </row>
    <row r="15" spans="1:8">
      <c r="A15" s="311">
        <f t="shared" si="1"/>
        <v>7</v>
      </c>
      <c r="B15" s="87"/>
      <c r="C15" s="87"/>
      <c r="D15" s="87" t="s">
        <v>24</v>
      </c>
      <c r="E15" s="318" t="s">
        <v>60</v>
      </c>
      <c r="F15" s="604"/>
      <c r="G15" s="319">
        <v>200</v>
      </c>
      <c r="H15" s="319">
        <v>200</v>
      </c>
    </row>
    <row r="16" spans="1:8">
      <c r="A16" s="311"/>
      <c r="B16" s="403"/>
      <c r="C16" s="331"/>
      <c r="D16" s="331">
        <v>5</v>
      </c>
      <c r="E16" s="605" t="s">
        <v>334</v>
      </c>
      <c r="F16" s="331"/>
      <c r="G16" s="331"/>
      <c r="H16" s="606">
        <v>300</v>
      </c>
    </row>
    <row r="17" spans="1:8">
      <c r="A17" s="311"/>
      <c r="B17" s="403"/>
      <c r="C17" s="404"/>
      <c r="D17" s="404">
        <v>6</v>
      </c>
      <c r="E17" s="605" t="s">
        <v>335</v>
      </c>
      <c r="F17" s="404"/>
      <c r="G17" s="331"/>
      <c r="H17" s="606">
        <v>90</v>
      </c>
    </row>
    <row r="18" spans="1:8">
      <c r="C18" s="160"/>
      <c r="D18" s="160"/>
      <c r="E18" s="160"/>
      <c r="F18" s="160"/>
    </row>
    <row r="19" spans="1:8">
      <c r="C19" s="160"/>
      <c r="D19" s="160"/>
      <c r="E19" s="160"/>
      <c r="F19" s="160"/>
    </row>
  </sheetData>
  <mergeCells count="2">
    <mergeCell ref="A4:E4"/>
    <mergeCell ref="G4:G8"/>
  </mergeCells>
  <phoneticPr fontId="2" type="noConversion"/>
  <pageMargins left="0.63" right="0.51" top="1" bottom="1" header="0.4921259845" footer="0.492125984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20</vt:i4>
      </vt:variant>
      <vt:variant>
        <vt:lpstr>Pomenované rozsahy</vt:lpstr>
      </vt:variant>
      <vt:variant>
        <vt:i4>12</vt:i4>
      </vt:variant>
    </vt:vector>
  </HeadingPairs>
  <TitlesOfParts>
    <vt:vector size="32" baseType="lpstr">
      <vt:lpstr>BP </vt:lpstr>
      <vt:lpstr>KP</vt:lpstr>
      <vt:lpstr>PFO</vt:lpstr>
      <vt:lpstr>Prijmy SUM</vt:lpstr>
      <vt:lpstr>P1</vt:lpstr>
      <vt:lpstr>P2</vt:lpstr>
      <vt:lpstr>P3</vt:lpstr>
      <vt:lpstr>P4</vt:lpstr>
      <vt:lpstr>P5</vt:lpstr>
      <vt:lpstr>P6</vt:lpstr>
      <vt:lpstr>P8</vt:lpstr>
      <vt:lpstr>P9</vt:lpstr>
      <vt:lpstr>P10</vt:lpstr>
      <vt:lpstr>P12</vt:lpstr>
      <vt:lpstr>VFO </vt:lpstr>
      <vt:lpstr>KV</vt:lpstr>
      <vt:lpstr>SUM </vt:lpstr>
      <vt:lpstr>KV1</vt:lpstr>
      <vt:lpstr>Hárok2</vt:lpstr>
      <vt:lpstr>Hárok1</vt:lpstr>
      <vt:lpstr>'BP '!Oblasť_tlače</vt:lpstr>
      <vt:lpstr>KV!Oblasť_tlače</vt:lpstr>
      <vt:lpstr>'P1'!Oblasť_tlače</vt:lpstr>
      <vt:lpstr>'P10'!Oblasť_tlače</vt:lpstr>
      <vt:lpstr>'P12'!Oblasť_tlače</vt:lpstr>
      <vt:lpstr>'P3'!Oblasť_tlače</vt:lpstr>
      <vt:lpstr>'P4'!Oblasť_tlače</vt:lpstr>
      <vt:lpstr>'P5'!Oblasť_tlače</vt:lpstr>
      <vt:lpstr>'P6'!Oblasť_tlače</vt:lpstr>
      <vt:lpstr>'P8'!Oblasť_tlače</vt:lpstr>
      <vt:lpstr>'P9'!Oblasť_tlače</vt:lpstr>
      <vt:lpstr>'SUM '!Oblasť_tlače</vt:lpstr>
    </vt:vector>
  </TitlesOfParts>
  <Company>MÚ Trenčín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MUTN</dc:creator>
  <cp:lastModifiedBy>Uživatel systému Windows</cp:lastModifiedBy>
  <cp:lastPrinted>2019-11-25T07:51:56Z</cp:lastPrinted>
  <dcterms:created xsi:type="dcterms:W3CDTF">2006-06-21T07:20:26Z</dcterms:created>
  <dcterms:modified xsi:type="dcterms:W3CDTF">2019-11-25T07:53:11Z</dcterms:modified>
</cp:coreProperties>
</file>